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1"/>
  </bookViews>
  <sheets>
    <sheet name="Hoja1" sheetId="1" r:id="rId1"/>
    <sheet name="Hoja2" sheetId="2" r:id="rId2"/>
  </sheets>
  <definedNames>
    <definedName name="_xlnm.Print_Area" localSheetId="0">Hoja1!$A$3:$N$80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M45" i="2" s="1"/>
  <c r="N45" i="2" s="1"/>
  <c r="K45" i="2" l="1"/>
  <c r="I17" i="2"/>
  <c r="K17" i="2" s="1"/>
  <c r="I15" i="2"/>
  <c r="M15" i="2" s="1"/>
  <c r="N15" i="2" s="1"/>
  <c r="M17" i="2" l="1"/>
  <c r="N17" i="2" s="1"/>
  <c r="K15" i="2"/>
  <c r="L46" i="2" l="1"/>
  <c r="J46" i="2"/>
  <c r="I44" i="2"/>
  <c r="M44" i="2" s="1"/>
  <c r="N44" i="2" s="1"/>
  <c r="I43" i="2"/>
  <c r="M43" i="2" s="1"/>
  <c r="N43" i="2" s="1"/>
  <c r="I42" i="2"/>
  <c r="M42" i="2" s="1"/>
  <c r="N42" i="2" s="1"/>
  <c r="I41" i="2"/>
  <c r="M41" i="2" s="1"/>
  <c r="N41" i="2" s="1"/>
  <c r="I40" i="2"/>
  <c r="M40" i="2" s="1"/>
  <c r="N40" i="2" s="1"/>
  <c r="I39" i="2"/>
  <c r="M39" i="2" s="1"/>
  <c r="N39" i="2" s="1"/>
  <c r="I38" i="2"/>
  <c r="M38" i="2" s="1"/>
  <c r="N38" i="2" s="1"/>
  <c r="I37" i="2"/>
  <c r="M37" i="2" s="1"/>
  <c r="N37" i="2" s="1"/>
  <c r="I36" i="2"/>
  <c r="M36" i="2" s="1"/>
  <c r="N36" i="2" s="1"/>
  <c r="I35" i="2"/>
  <c r="M35" i="2" s="1"/>
  <c r="N35" i="2" s="1"/>
  <c r="I34" i="2"/>
  <c r="M34" i="2" s="1"/>
  <c r="N34" i="2" s="1"/>
  <c r="I33" i="2"/>
  <c r="M33" i="2" s="1"/>
  <c r="N33" i="2" s="1"/>
  <c r="I32" i="2"/>
  <c r="M32" i="2" s="1"/>
  <c r="N32" i="2" s="1"/>
  <c r="I31" i="2"/>
  <c r="M31" i="2" s="1"/>
  <c r="N31" i="2" s="1"/>
  <c r="I30" i="2"/>
  <c r="M30" i="2" s="1"/>
  <c r="N30" i="2" s="1"/>
  <c r="I29" i="2"/>
  <c r="M29" i="2" s="1"/>
  <c r="N29" i="2" s="1"/>
  <c r="I28" i="2"/>
  <c r="M28" i="2" s="1"/>
  <c r="N28" i="2" s="1"/>
  <c r="I27" i="2"/>
  <c r="M27" i="2" s="1"/>
  <c r="N27" i="2" s="1"/>
  <c r="I26" i="2"/>
  <c r="M26" i="2" s="1"/>
  <c r="N26" i="2" s="1"/>
  <c r="I25" i="2"/>
  <c r="M25" i="2" s="1"/>
  <c r="N25" i="2" s="1"/>
  <c r="I24" i="2"/>
  <c r="M24" i="2" s="1"/>
  <c r="N24" i="2" s="1"/>
  <c r="I23" i="2"/>
  <c r="M23" i="2" s="1"/>
  <c r="N23" i="2" s="1"/>
  <c r="I22" i="2"/>
  <c r="M22" i="2" s="1"/>
  <c r="N22" i="2" s="1"/>
  <c r="I21" i="2"/>
  <c r="M21" i="2" s="1"/>
  <c r="N21" i="2" s="1"/>
  <c r="I20" i="2"/>
  <c r="M20" i="2" s="1"/>
  <c r="N20" i="2" s="1"/>
  <c r="I19" i="2"/>
  <c r="M19" i="2" s="1"/>
  <c r="N19" i="2" s="1"/>
  <c r="I18" i="2"/>
  <c r="M18" i="2" s="1"/>
  <c r="N18" i="2" s="1"/>
  <c r="I16" i="2"/>
  <c r="K16" i="2" s="1"/>
  <c r="I14" i="2"/>
  <c r="M14" i="2" s="1"/>
  <c r="N14" i="2" s="1"/>
  <c r="G64" i="1"/>
  <c r="I63" i="1"/>
  <c r="M63" i="1" s="1"/>
  <c r="N63" i="1" s="1"/>
  <c r="I62" i="1"/>
  <c r="M62" i="1" s="1"/>
  <c r="N62" i="1" s="1"/>
  <c r="I61" i="1"/>
  <c r="M61" i="1" s="1"/>
  <c r="N61" i="1" s="1"/>
  <c r="I60" i="1"/>
  <c r="M60" i="1" s="1"/>
  <c r="N60" i="1" s="1"/>
  <c r="I59" i="1"/>
  <c r="M59" i="1" s="1"/>
  <c r="N59" i="1" s="1"/>
  <c r="I58" i="1"/>
  <c r="M58" i="1" s="1"/>
  <c r="N58" i="1" s="1"/>
  <c r="I57" i="1"/>
  <c r="M57" i="1" s="1"/>
  <c r="N57" i="1" s="1"/>
  <c r="I56" i="1"/>
  <c r="M56" i="1" s="1"/>
  <c r="N56" i="1" s="1"/>
  <c r="I55" i="1"/>
  <c r="M55" i="1" s="1"/>
  <c r="N55" i="1" s="1"/>
  <c r="I54" i="1"/>
  <c r="M54" i="1" s="1"/>
  <c r="N54" i="1" s="1"/>
  <c r="I53" i="1"/>
  <c r="M53" i="1" s="1"/>
  <c r="N53" i="1" s="1"/>
  <c r="I52" i="1"/>
  <c r="M52" i="1" s="1"/>
  <c r="N52" i="1" s="1"/>
  <c r="I51" i="1"/>
  <c r="M51" i="1" s="1"/>
  <c r="N51" i="1" s="1"/>
  <c r="I50" i="1"/>
  <c r="M50" i="1" s="1"/>
  <c r="N50" i="1" s="1"/>
  <c r="I49" i="1"/>
  <c r="M49" i="1" s="1"/>
  <c r="N49" i="1" s="1"/>
  <c r="I48" i="1"/>
  <c r="M48" i="1" s="1"/>
  <c r="N48" i="1" s="1"/>
  <c r="I47" i="1"/>
  <c r="M47" i="1" s="1"/>
  <c r="N47" i="1" s="1"/>
  <c r="I46" i="1"/>
  <c r="M46" i="1" s="1"/>
  <c r="N46" i="1" s="1"/>
  <c r="I45" i="1"/>
  <c r="M45" i="1" s="1"/>
  <c r="N45" i="1" s="1"/>
  <c r="I44" i="1"/>
  <c r="M44" i="1" s="1"/>
  <c r="N44" i="1" s="1"/>
  <c r="I43" i="1"/>
  <c r="M43" i="1" s="1"/>
  <c r="N43" i="1" s="1"/>
  <c r="I42" i="1"/>
  <c r="K42" i="1" s="1"/>
  <c r="I41" i="1"/>
  <c r="K41" i="1" s="1"/>
  <c r="I40" i="1"/>
  <c r="M40" i="1" s="1"/>
  <c r="N40" i="1" s="1"/>
  <c r="I39" i="1"/>
  <c r="M39" i="1" s="1"/>
  <c r="N39" i="1" s="1"/>
  <c r="I38" i="1"/>
  <c r="K38" i="1" s="1"/>
  <c r="I37" i="1"/>
  <c r="M37" i="1" s="1"/>
  <c r="N37" i="1" s="1"/>
  <c r="I36" i="1"/>
  <c r="M36" i="1" s="1"/>
  <c r="N36" i="1" s="1"/>
  <c r="I35" i="1"/>
  <c r="M35" i="1" s="1"/>
  <c r="N35" i="1" s="1"/>
  <c r="I34" i="1"/>
  <c r="K34" i="1" s="1"/>
  <c r="I33" i="1"/>
  <c r="K33" i="1" s="1"/>
  <c r="I32" i="1"/>
  <c r="M32" i="1" s="1"/>
  <c r="N32" i="1" s="1"/>
  <c r="I31" i="1"/>
  <c r="K31" i="1" s="1"/>
  <c r="I30" i="1"/>
  <c r="M30" i="1" s="1"/>
  <c r="N30" i="1" s="1"/>
  <c r="I29" i="1"/>
  <c r="M29" i="1" s="1"/>
  <c r="N29" i="1" s="1"/>
  <c r="I28" i="1"/>
  <c r="M28" i="1" s="1"/>
  <c r="N28" i="1" s="1"/>
  <c r="I27" i="1"/>
  <c r="K27" i="1" s="1"/>
  <c r="I26" i="1"/>
  <c r="M26" i="1" s="1"/>
  <c r="N26" i="1" s="1"/>
  <c r="I25" i="1"/>
  <c r="M25" i="1" s="1"/>
  <c r="N25" i="1" s="1"/>
  <c r="I24" i="1"/>
  <c r="M24" i="1" s="1"/>
  <c r="N24" i="1" s="1"/>
  <c r="I23" i="1"/>
  <c r="K23" i="1" s="1"/>
  <c r="I22" i="1"/>
  <c r="M22" i="1" s="1"/>
  <c r="N22" i="1" s="1"/>
  <c r="I21" i="1"/>
  <c r="M21" i="1" s="1"/>
  <c r="N21" i="1" s="1"/>
  <c r="I20" i="1"/>
  <c r="M20" i="1" s="1"/>
  <c r="N20" i="1" s="1"/>
  <c r="M19" i="1"/>
  <c r="N19" i="1" s="1"/>
  <c r="I18" i="1"/>
  <c r="M18" i="1" s="1"/>
  <c r="N18" i="1" s="1"/>
  <c r="I17" i="1"/>
  <c r="M17" i="1" s="1"/>
  <c r="N17" i="1" s="1"/>
  <c r="I16" i="1"/>
  <c r="M16" i="1" s="1"/>
  <c r="N16" i="1" s="1"/>
  <c r="I15" i="1"/>
  <c r="K15" i="1" s="1"/>
  <c r="I14" i="1"/>
  <c r="K14" i="1" s="1"/>
  <c r="M42" i="1" l="1"/>
  <c r="N42" i="1" s="1"/>
  <c r="K37" i="1"/>
  <c r="M41" i="1"/>
  <c r="N41" i="1" s="1"/>
  <c r="K47" i="1"/>
  <c r="K55" i="1"/>
  <c r="M31" i="1"/>
  <c r="N31" i="1" s="1"/>
  <c r="M33" i="1"/>
  <c r="N33" i="1" s="1"/>
  <c r="K53" i="1"/>
  <c r="M23" i="1"/>
  <c r="N23" i="1" s="1"/>
  <c r="M34" i="1"/>
  <c r="N34" i="1" s="1"/>
  <c r="M38" i="1"/>
  <c r="N38" i="1" s="1"/>
  <c r="K16" i="1"/>
  <c r="K46" i="1"/>
  <c r="K51" i="1"/>
  <c r="K59" i="1"/>
  <c r="K19" i="1"/>
  <c r="M15" i="1"/>
  <c r="N15" i="1" s="1"/>
  <c r="M27" i="1"/>
  <c r="N27" i="1" s="1"/>
  <c r="K49" i="1"/>
  <c r="K57" i="1"/>
  <c r="K62" i="1"/>
  <c r="K45" i="1"/>
  <c r="K20" i="1"/>
  <c r="K24" i="1"/>
  <c r="K30" i="1"/>
  <c r="K14" i="2"/>
  <c r="M16" i="2"/>
  <c r="N16" i="2" s="1"/>
  <c r="N46" i="2" s="1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18" i="1"/>
  <c r="K22" i="1"/>
  <c r="K26" i="1"/>
  <c r="K29" i="1"/>
  <c r="K36" i="1"/>
  <c r="K40" i="1"/>
  <c r="K44" i="1"/>
  <c r="M14" i="1"/>
  <c r="K17" i="1"/>
  <c r="K21" i="1"/>
  <c r="K25" i="1"/>
  <c r="K28" i="1"/>
  <c r="K32" i="1"/>
  <c r="K35" i="1"/>
  <c r="K39" i="1"/>
  <c r="K43" i="1"/>
  <c r="K48" i="1"/>
  <c r="K50" i="1"/>
  <c r="K52" i="1"/>
  <c r="K54" i="1"/>
  <c r="K56" i="1"/>
  <c r="K58" i="1"/>
  <c r="K60" i="1"/>
  <c r="K61" i="1"/>
  <c r="K63" i="1"/>
  <c r="I64" i="1"/>
  <c r="K64" i="1" l="1"/>
  <c r="M46" i="2"/>
  <c r="K46" i="2"/>
  <c r="M64" i="1"/>
  <c r="N14" i="1"/>
  <c r="N64" i="1" s="1"/>
</calcChain>
</file>

<file path=xl/sharedStrings.xml><?xml version="1.0" encoding="utf-8"?>
<sst xmlns="http://schemas.openxmlformats.org/spreadsheetml/2006/main" count="307" uniqueCount="123">
  <si>
    <t>REPÚBLICA DOMINICANA</t>
  </si>
  <si>
    <t>MINISTERIO DE DEFENSA</t>
  </si>
  <si>
    <t xml:space="preserve">CUERPO ESPECIALIZADO PARA LA SEGURIDAD DEL METRO </t>
  </si>
  <si>
    <t>F/ ENTRADA</t>
  </si>
  <si>
    <t>F/SALIDA</t>
  </si>
  <si>
    <t>COD.  BIEN NACIONAL</t>
  </si>
  <si>
    <t>O/C</t>
  </si>
  <si>
    <t>DESC. DEL BIEN</t>
  </si>
  <si>
    <t>UNIDAD DE MEDIDA</t>
  </si>
  <si>
    <t>ENTRADA</t>
  </si>
  <si>
    <t>EXIST.</t>
  </si>
  <si>
    <t xml:space="preserve">PRECIO  </t>
  </si>
  <si>
    <t>Valor RD$</t>
  </si>
  <si>
    <t>SALIDAS</t>
  </si>
  <si>
    <t>EXISTENCIA 31/12/2023</t>
  </si>
  <si>
    <t>N/A</t>
  </si>
  <si>
    <t>FOLDERS 100/1</t>
  </si>
  <si>
    <t>caja</t>
  </si>
  <si>
    <t>FOLDERS INSTITUCIONAL</t>
  </si>
  <si>
    <t>und</t>
  </si>
  <si>
    <t>FOLDES PLÁSTICO CON SUS CLIPS</t>
  </si>
  <si>
    <t>LIBRO RECORD 500 PAG.</t>
  </si>
  <si>
    <t xml:space="preserve">CLIP PEQUEÑO </t>
  </si>
  <si>
    <t xml:space="preserve">CLIP GRANDE </t>
  </si>
  <si>
    <t>BOLIGRAFO (MIX) 12/1</t>
  </si>
  <si>
    <t>LAPIZ DE CARBON 12/1</t>
  </si>
  <si>
    <t>LIBRETA RAYADA GRANDE 12/1</t>
  </si>
  <si>
    <t>LIBRETA RAYADA PEQ. 12/1</t>
  </si>
  <si>
    <t>CD EN BLANCO 50/1</t>
  </si>
  <si>
    <t>SACAGRAPAS</t>
  </si>
  <si>
    <t>SACAPUNTAS METAL (24/1)</t>
  </si>
  <si>
    <t>GRAPAS ESTANDAR EVERPRINT</t>
  </si>
  <si>
    <t>GRAPADORAS SWINGLINE</t>
  </si>
  <si>
    <t>CINTA ADHESIVA PEQUEÑA</t>
  </si>
  <si>
    <t>RESMA DE PAPEL 8 1/2X11</t>
  </si>
  <si>
    <t>RESMA DE PAPEL 8 1/2X13</t>
  </si>
  <si>
    <t>RESMA DE PAPEL 8 1/2X14</t>
  </si>
  <si>
    <t>RESMA DE PAPEL EN HILO</t>
  </si>
  <si>
    <t>GOMAS BANDA</t>
  </si>
  <si>
    <t>NOTAS ADHESIVAS (POST-IT 3X3)  (5/1)</t>
  </si>
  <si>
    <t>ETIQUETAS PARA FOLDERS</t>
  </si>
  <si>
    <t>NOTAS ADHESIVAS (POST-IT 1.5 X2  (5/1)</t>
  </si>
  <si>
    <t>NOTAS ADHESIVAS POST-IT 3X5 (5/1)</t>
  </si>
  <si>
    <t>CORRECTORES LIQUIDOS</t>
  </si>
  <si>
    <t>EGA LIQUIDA</t>
  </si>
  <si>
    <t xml:space="preserve">MARCADORES MIXTO </t>
  </si>
  <si>
    <t>MARCADORES PARA PIZARRA 12/1</t>
  </si>
  <si>
    <t>MARCADORES PERMANENTES</t>
  </si>
  <si>
    <t>GANCHO ACCORD (MACHO Y HEMBRA)</t>
  </si>
  <si>
    <t xml:space="preserve">TINTA  AZUL T664 </t>
  </si>
  <si>
    <t>TINTA AMARRILLO 544</t>
  </si>
  <si>
    <t>TINTA AMARRILLO 644</t>
  </si>
  <si>
    <t>TINTA ROSADA 544</t>
  </si>
  <si>
    <t>TINTA ROSADA 644</t>
  </si>
  <si>
    <t>TINTA NEGRA 544</t>
  </si>
  <si>
    <t>TINTA CANON AZUL</t>
  </si>
  <si>
    <t>TINTA CANON NEGRA</t>
  </si>
  <si>
    <t>TINTA CANON AMARILLA</t>
  </si>
  <si>
    <t>ROLLOS DE PAPEL PARA SUMADORA</t>
  </si>
  <si>
    <t>TINTA PARA SELLOS  AZUL.</t>
  </si>
  <si>
    <t xml:space="preserve">TONER LASER JET NEGRO 285A, 435A, 278A </t>
  </si>
  <si>
    <t>PERFORADORA</t>
  </si>
  <si>
    <t>CORTA CINTA ADHESIVA (DISPENSADOR)</t>
  </si>
  <si>
    <t>GOMA DE BORRAR 24/1</t>
  </si>
  <si>
    <t>TOTAL</t>
  </si>
  <si>
    <t xml:space="preserve">  ROBERTO A. CONTRERAS  DEL ROSARIO,</t>
  </si>
  <si>
    <t>SUBDIRECTOR DE LOGISTICA</t>
  </si>
  <si>
    <t>REPUBLICA DOMINICANA</t>
  </si>
  <si>
    <t>TODO POR LA PATRIA</t>
  </si>
  <si>
    <t>“Disciplina, vocación y carácter”</t>
  </si>
  <si>
    <t>F/ENTRADA</t>
  </si>
  <si>
    <t>79/43</t>
  </si>
  <si>
    <t>GUANTES DE GOMA PARA LIMPIEZA</t>
  </si>
  <si>
    <t>Pares</t>
  </si>
  <si>
    <t>CLORO</t>
  </si>
  <si>
    <t>Galón</t>
  </si>
  <si>
    <t>DESINFECTANTES.</t>
  </si>
  <si>
    <t>LIMPIA CERAMICA</t>
  </si>
  <si>
    <t>DESGRASANTE MULTIUSO</t>
  </si>
  <si>
    <t>PAPEL HIGIENICO JUMBO  (12/1)</t>
  </si>
  <si>
    <t>PAPEL TOALLA (6/1)</t>
  </si>
  <si>
    <t>PAPEL DE BAÑO SCOTT (48/1)</t>
  </si>
  <si>
    <t>FUNDA PLASTICA 55 GAL. (100/1)</t>
  </si>
  <si>
    <t>FUNDA PLAS.30 GALONES (100/1)</t>
  </si>
  <si>
    <t>FUNDA PLAS.28 GALONES (100/1)</t>
  </si>
  <si>
    <t>JABON LIQUIDO NATURAL</t>
  </si>
  <si>
    <t>JABON LIQUIDO PARA LAS MANOS</t>
  </si>
  <si>
    <t>GEL ANTIBACTIAL (MANITA LIMPIA)</t>
  </si>
  <si>
    <t>SUAPER DE ALGODÓN CON SU PALO</t>
  </si>
  <si>
    <t>DETERGENTE EN POLVO (30 LIBRA)</t>
  </si>
  <si>
    <t>Saco</t>
  </si>
  <si>
    <t>ACIDO MURIATICO</t>
  </si>
  <si>
    <t>ESCOBILLA PARA INODORO</t>
  </si>
  <si>
    <t>ESCOBAS PARA SACAR AGUA</t>
  </si>
  <si>
    <t>AMBIENTADOR  SPRAY 9OZ 12/1</t>
  </si>
  <si>
    <t>LIMPIA CRISTALES CON SU PALO</t>
  </si>
  <si>
    <t>PIEDRAS AROMATICAS 6/1</t>
  </si>
  <si>
    <t>PIEDRAS AZUL PARA INODORO 3/1</t>
  </si>
  <si>
    <t>GALONES DE ALMOROL</t>
  </si>
  <si>
    <t>ILUSTRADOR DE VEHICULOS.</t>
  </si>
  <si>
    <t>JABONERA DE METAL</t>
  </si>
  <si>
    <t>INSECTICIDA</t>
  </si>
  <si>
    <t>RASTRILLOS PLASTICO PARA LIMPIEZA</t>
  </si>
  <si>
    <t>RECOGEDOR DE BASURA</t>
  </si>
  <si>
    <t>CEPILLO PARA CANINO</t>
  </si>
  <si>
    <t xml:space="preserve">  </t>
  </si>
  <si>
    <t>TENIENTE CORONEL, ERD.</t>
  </si>
  <si>
    <t>ESCOBAS CON SU PALO</t>
  </si>
  <si>
    <t>UND</t>
  </si>
  <si>
    <t>PURINA PARA CANINO</t>
  </si>
  <si>
    <t>RELACION DE MATERIALES DE LIMPIEZA  ENERO-MARZO 2024</t>
  </si>
  <si>
    <t>EXISTENCIA 30/12/2023</t>
  </si>
  <si>
    <t>EXISTENCIA 30/3/2024</t>
  </si>
  <si>
    <t>Valor al 30/3/2024</t>
  </si>
  <si>
    <t>rollo</t>
  </si>
  <si>
    <t>FOLDERS PLÁSTICO PARA ENCUADERNAR 50/1</t>
  </si>
  <si>
    <t>SOBRE MANILA  500/1</t>
  </si>
  <si>
    <t>SOBRE BLANCOS 500/1</t>
  </si>
  <si>
    <t>Relacion de Materiales de oficina, Enero-Marzo 2024</t>
  </si>
  <si>
    <t>TINTA CANON MAGENTA</t>
  </si>
  <si>
    <t>Valor al 31/04/2024</t>
  </si>
  <si>
    <r>
      <t>“</t>
    </r>
    <r>
      <rPr>
        <b/>
        <sz val="12"/>
        <color theme="1"/>
        <rFont val="Arial"/>
        <family val="2"/>
      </rPr>
      <t>Disciplina, Vocación y Carácter</t>
    </r>
    <r>
      <rPr>
        <b/>
        <sz val="12"/>
        <color rgb="FF000000"/>
        <rFont val="Arial"/>
        <family val="2"/>
      </rPr>
      <t>”</t>
    </r>
  </si>
  <si>
    <t>TENIENTE CORONEL, E.R.D.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</si>
</sst>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5"/>
      <name val="Arial"/>
      <family val="2"/>
    </font>
    <font>
      <sz val="15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43" fontId="3" fillId="0" borderId="8" xfId="2" applyFont="1" applyFill="1" applyBorder="1" applyAlignment="1" applyProtection="1">
      <alignment horizontal="right"/>
    </xf>
    <xf numFmtId="1" fontId="3" fillId="0" borderId="8" xfId="2" applyNumberFormat="1" applyFont="1" applyFill="1" applyBorder="1" applyAlignment="1" applyProtection="1">
      <alignment horizontal="center"/>
    </xf>
    <xf numFmtId="43" fontId="3" fillId="0" borderId="9" xfId="2" applyFont="1" applyFill="1" applyBorder="1" applyAlignment="1" applyProtection="1">
      <alignment horizontal="right"/>
    </xf>
    <xf numFmtId="0" fontId="3" fillId="0" borderId="7" xfId="0" applyFont="1" applyBorder="1" applyAlignment="1">
      <alignment horizontal="center"/>
    </xf>
    <xf numFmtId="43" fontId="3" fillId="0" borderId="7" xfId="2" applyFont="1" applyFill="1" applyBorder="1" applyAlignment="1" applyProtection="1">
      <alignment horizontal="right"/>
    </xf>
    <xf numFmtId="14" fontId="3" fillId="0" borderId="11" xfId="0" applyNumberFormat="1" applyFont="1" applyBorder="1" applyAlignment="1" applyProtection="1">
      <alignment horizontal="center"/>
      <protection locked="0"/>
    </xf>
    <xf numFmtId="0" fontId="3" fillId="0" borderId="8" xfId="2" applyNumberFormat="1" applyFont="1" applyFill="1" applyBorder="1" applyAlignment="1" applyProtection="1">
      <alignment horizontal="center"/>
    </xf>
    <xf numFmtId="43" fontId="3" fillId="0" borderId="8" xfId="2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43" fontId="3" fillId="0" borderId="7" xfId="2" applyFont="1" applyFill="1" applyBorder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43" fontId="10" fillId="5" borderId="3" xfId="2" applyFont="1" applyFill="1" applyBorder="1" applyAlignment="1" applyProtection="1">
      <alignment horizontal="center" vertical="center" wrapText="1"/>
      <protection locked="0"/>
    </xf>
    <xf numFmtId="43" fontId="10" fillId="5" borderId="3" xfId="2" applyFont="1" applyFill="1" applyBorder="1" applyAlignment="1" applyProtection="1">
      <alignment horizontal="center" vertical="center"/>
      <protection locked="0"/>
    </xf>
    <xf numFmtId="43" fontId="10" fillId="5" borderId="5" xfId="2" applyFont="1" applyFill="1" applyBorder="1" applyAlignment="1" applyProtection="1">
      <alignment horizontal="center" vertical="center" wrapText="1"/>
      <protection locked="0"/>
    </xf>
    <xf numFmtId="14" fontId="12" fillId="0" borderId="6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 applyProtection="1">
      <alignment horizontal="center"/>
      <protection locked="0"/>
    </xf>
    <xf numFmtId="43" fontId="13" fillId="0" borderId="9" xfId="2" applyFont="1" applyFill="1" applyBorder="1"/>
    <xf numFmtId="0" fontId="12" fillId="0" borderId="7" xfId="0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3" fontId="15" fillId="0" borderId="7" xfId="0" applyNumberFormat="1" applyFont="1" applyBorder="1" applyAlignment="1">
      <alignment horizontal="center"/>
    </xf>
    <xf numFmtId="0" fontId="3" fillId="0" borderId="0" xfId="0" applyFont="1"/>
    <xf numFmtId="0" fontId="16" fillId="0" borderId="0" xfId="0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43" fontId="13" fillId="0" borderId="13" xfId="2" applyFont="1" applyFill="1" applyBorder="1"/>
    <xf numFmtId="0" fontId="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right"/>
    </xf>
    <xf numFmtId="0" fontId="14" fillId="0" borderId="17" xfId="0" applyFont="1" applyBorder="1" applyAlignment="1">
      <alignment horizontal="right"/>
    </xf>
    <xf numFmtId="0" fontId="14" fillId="0" borderId="18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8" xfId="0" applyFont="1" applyFill="1" applyBorder="1"/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3" fontId="13" fillId="0" borderId="8" xfId="2" applyFont="1" applyFill="1" applyBorder="1" applyAlignment="1">
      <alignment horizontal="center"/>
    </xf>
    <xf numFmtId="0" fontId="13" fillId="0" borderId="8" xfId="2" applyNumberFormat="1" applyFont="1" applyFill="1" applyBorder="1" applyAlignment="1">
      <alignment horizontal="center"/>
    </xf>
    <xf numFmtId="0" fontId="12" fillId="0" borderId="8" xfId="2" applyNumberFormat="1" applyFont="1" applyFill="1" applyBorder="1" applyAlignment="1" applyProtection="1">
      <alignment horizontal="center"/>
    </xf>
    <xf numFmtId="0" fontId="12" fillId="0" borderId="7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3" fontId="12" fillId="0" borderId="7" xfId="2" applyFont="1" applyFill="1" applyBorder="1" applyAlignment="1">
      <alignment horizontal="center"/>
    </xf>
    <xf numFmtId="43" fontId="12" fillId="0" borderId="8" xfId="2" applyFont="1" applyFill="1" applyBorder="1" applyAlignment="1">
      <alignment horizontal="center"/>
    </xf>
    <xf numFmtId="0" fontId="12" fillId="0" borderId="7" xfId="2" applyNumberFormat="1" applyFont="1" applyFill="1" applyBorder="1" applyAlignment="1">
      <alignment horizontal="center"/>
    </xf>
    <xf numFmtId="43" fontId="12" fillId="0" borderId="8" xfId="2" applyNumberFormat="1" applyFont="1" applyFill="1" applyBorder="1" applyAlignment="1" applyProtection="1">
      <alignment horizontal="center"/>
    </xf>
    <xf numFmtId="0" fontId="12" fillId="0" borderId="15" xfId="0" applyFont="1" applyFill="1" applyBorder="1"/>
    <xf numFmtId="0" fontId="12" fillId="0" borderId="14" xfId="0" applyFont="1" applyFill="1" applyBorder="1"/>
    <xf numFmtId="0" fontId="12" fillId="0" borderId="15" xfId="0" applyFont="1" applyFill="1" applyBorder="1" applyAlignment="1">
      <alignment horizontal="center"/>
    </xf>
    <xf numFmtId="43" fontId="12" fillId="0" borderId="15" xfId="2" applyFont="1" applyFill="1" applyBorder="1" applyAlignment="1">
      <alignment horizontal="center"/>
    </xf>
    <xf numFmtId="0" fontId="12" fillId="0" borderId="17" xfId="0" applyFont="1" applyFill="1" applyBorder="1"/>
    <xf numFmtId="0" fontId="12" fillId="0" borderId="18" xfId="0" applyFont="1" applyFill="1" applyBorder="1"/>
    <xf numFmtId="0" fontId="3" fillId="0" borderId="8" xfId="0" applyFont="1" applyFill="1" applyBorder="1" applyAlignment="1">
      <alignment vertical="top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top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20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14" fontId="21" fillId="2" borderId="2" xfId="1" applyNumberFormat="1" applyFont="1" applyBorder="1" applyProtection="1">
      <protection locked="0"/>
    </xf>
    <xf numFmtId="0" fontId="21" fillId="2" borderId="3" xfId="1" applyFont="1" applyBorder="1"/>
    <xf numFmtId="0" fontId="21" fillId="2" borderId="12" xfId="1" applyFont="1" applyBorder="1"/>
    <xf numFmtId="0" fontId="21" fillId="2" borderId="2" xfId="1" applyFont="1" applyBorder="1"/>
    <xf numFmtId="0" fontId="21" fillId="2" borderId="5" xfId="1" applyFont="1" applyBorder="1"/>
    <xf numFmtId="0" fontId="21" fillId="2" borderId="4" xfId="1" applyFont="1" applyBorder="1"/>
    <xf numFmtId="49" fontId="21" fillId="2" borderId="12" xfId="1" applyNumberFormat="1" applyFont="1" applyBorder="1" applyAlignment="1">
      <alignment horizontal="center"/>
    </xf>
    <xf numFmtId="0" fontId="21" fillId="2" borderId="12" xfId="1" applyFont="1" applyBorder="1" applyAlignment="1">
      <alignment horizontal="center"/>
    </xf>
    <xf numFmtId="43" fontId="21" fillId="2" borderId="3" xfId="1" applyNumberFormat="1" applyFont="1" applyBorder="1" applyAlignment="1" applyProtection="1">
      <alignment horizontal="right"/>
    </xf>
    <xf numFmtId="43" fontId="21" fillId="2" borderId="3" xfId="1" applyNumberFormat="1" applyFont="1" applyBorder="1" applyAlignment="1" applyProtection="1">
      <alignment horizontal="center"/>
    </xf>
    <xf numFmtId="49" fontId="21" fillId="2" borderId="3" xfId="1" applyNumberFormat="1" applyFont="1" applyBorder="1" applyAlignment="1" applyProtection="1">
      <alignment horizontal="center"/>
    </xf>
    <xf numFmtId="43" fontId="21" fillId="2" borderId="5" xfId="1" applyNumberFormat="1" applyFont="1" applyBorder="1"/>
    <xf numFmtId="14" fontId="3" fillId="4" borderId="0" xfId="0" applyNumberFormat="1" applyFont="1" applyFill="1" applyProtection="1"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3" fontId="3" fillId="0" borderId="0" xfId="2" applyFont="1" applyBorder="1" applyAlignment="1" applyProtection="1">
      <alignment horizontal="right"/>
    </xf>
    <xf numFmtId="43" fontId="3" fillId="0" borderId="0" xfId="2" applyFont="1" applyBorder="1" applyAlignment="1" applyProtection="1">
      <alignment horizontal="center"/>
    </xf>
    <xf numFmtId="43" fontId="3" fillId="4" borderId="0" xfId="2" applyFont="1" applyFill="1" applyBorder="1" applyAlignment="1" applyProtection="1">
      <alignment horizontal="center"/>
    </xf>
    <xf numFmtId="43" fontId="20" fillId="4" borderId="0" xfId="2" applyFont="1" applyFill="1" applyBorder="1" applyAlignment="1" applyProtection="1">
      <alignment horizontal="right"/>
    </xf>
  </cellXfs>
  <cellStyles count="3">
    <cellStyle name="Buena" xfId="1" builtinId="26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3152295</xdr:colOff>
      <xdr:row>2</xdr:row>
      <xdr:rowOff>80049</xdr:rowOff>
    </xdr:from>
    <xdr:ext cx="1961126" cy="883610"/>
    <xdr:pic>
      <xdr:nvPicPr>
        <xdr:cNvPr id="2" name="1 Imagen" descr="/storage/emulated/0/.polaris_temp/image1.png">
          <a:extLst>
            <a:ext uri="{FF2B5EF4-FFF2-40B4-BE49-F238E27FC236}">
              <a16:creationId xmlns:a16="http://schemas.microsoft.com/office/drawing/2014/main" xmlns="" id="{788CF573-4819-436D-A0A7-A2759E9DCD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1479" y="461049"/>
          <a:ext cx="1961126" cy="8836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3499258</xdr:colOff>
      <xdr:row>2</xdr:row>
      <xdr:rowOff>114300</xdr:rowOff>
    </xdr:from>
    <xdr:to>
      <xdr:col>6</xdr:col>
      <xdr:colOff>574676</xdr:colOff>
      <xdr:row>6</xdr:row>
      <xdr:rowOff>34985</xdr:rowOff>
    </xdr:to>
    <xdr:pic>
      <xdr:nvPicPr>
        <xdr:cNvPr id="2" name="Imagen 1" descr="LOGO CESMET">
          <a:extLst>
            <a:ext uri="{FF2B5EF4-FFF2-40B4-BE49-F238E27FC236}">
              <a16:creationId xmlns:a16="http://schemas.microsoft.com/office/drawing/2014/main" xmlns="" id="{DBD130EB-5D54-4EB6-A8DF-60DE0B70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2108" y="495300"/>
          <a:ext cx="1685518" cy="7112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4"/>
  <sheetViews>
    <sheetView view="pageBreakPreview" topLeftCell="A46" zoomScale="60" zoomScaleNormal="95" workbookViewId="0">
      <selection activeCell="M73" sqref="M73"/>
    </sheetView>
  </sheetViews>
  <sheetFormatPr baseColWidth="10" defaultRowHeight="15" x14ac:dyDescent="0.25"/>
  <cols>
    <col min="1" max="1" width="15.7109375" customWidth="1"/>
    <col min="2" max="2" width="12.7109375" bestFit="1" customWidth="1"/>
    <col min="3" max="3" width="12.42578125" customWidth="1"/>
    <col min="5" max="5" width="53.42578125" customWidth="1"/>
    <col min="6" max="6" width="10.140625" customWidth="1"/>
    <col min="7" max="7" width="14.42578125" customWidth="1"/>
    <col min="8" max="8" width="11.42578125" customWidth="1"/>
    <col min="10" max="10" width="12.85546875" customWidth="1"/>
    <col min="11" max="11" width="21.42578125" customWidth="1"/>
    <col min="13" max="13" width="14.5703125" customWidth="1"/>
    <col min="14" max="14" width="16.5703125" customWidth="1"/>
  </cols>
  <sheetData>
    <row r="3" spans="1:14" s="15" customFormat="1" ht="15.75" x14ac:dyDescent="0.25"/>
    <row r="4" spans="1:14" s="15" customFormat="1" ht="15.75" x14ac:dyDescent="0.25"/>
    <row r="5" spans="1:14" s="15" customFormat="1" ht="15.75" x14ac:dyDescent="0.25">
      <c r="I5" s="16"/>
      <c r="L5" s="16"/>
      <c r="M5" s="16"/>
    </row>
    <row r="6" spans="1:14" s="15" customFormat="1" ht="15.75" x14ac:dyDescent="0.25">
      <c r="I6" s="16"/>
      <c r="L6" s="16"/>
      <c r="M6" s="16"/>
    </row>
    <row r="7" spans="1:14" s="15" customFormat="1" ht="15.75" x14ac:dyDescent="0.25">
      <c r="A7" s="78"/>
      <c r="B7" s="79"/>
      <c r="C7" s="78"/>
      <c r="D7" s="78"/>
      <c r="E7" s="78"/>
      <c r="F7" s="78"/>
      <c r="G7" s="78"/>
      <c r="H7" s="79"/>
      <c r="I7" s="79"/>
      <c r="J7" s="78"/>
      <c r="K7" s="78"/>
      <c r="L7" s="79"/>
      <c r="M7" s="79"/>
      <c r="N7" s="78"/>
    </row>
    <row r="8" spans="1:14" s="15" customFormat="1" ht="15.75" x14ac:dyDescent="0.25">
      <c r="A8" s="80" t="s">
        <v>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s="15" customFormat="1" ht="15.75" x14ac:dyDescent="0.25">
      <c r="A9" s="39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15" customFormat="1" ht="15.75" x14ac:dyDescent="0.25">
      <c r="A10" s="39" t="s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s="15" customFormat="1" ht="15.75" x14ac:dyDescent="0.25">
      <c r="A11" s="81" t="s">
        <v>121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s="15" customFormat="1" ht="16.5" thickBot="1" x14ac:dyDescent="0.3">
      <c r="A12" s="82" t="s">
        <v>118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s="15" customFormat="1" ht="57.75" customHeight="1" thickBot="1" x14ac:dyDescent="0.3">
      <c r="A13" s="83" t="s">
        <v>3</v>
      </c>
      <c r="B13" s="84" t="s">
        <v>4</v>
      </c>
      <c r="C13" s="84" t="s">
        <v>5</v>
      </c>
      <c r="D13" s="84" t="s">
        <v>6</v>
      </c>
      <c r="E13" s="84" t="s">
        <v>7</v>
      </c>
      <c r="F13" s="85" t="s">
        <v>8</v>
      </c>
      <c r="G13" s="86" t="s">
        <v>14</v>
      </c>
      <c r="H13" s="84" t="s">
        <v>9</v>
      </c>
      <c r="I13" s="84" t="s">
        <v>10</v>
      </c>
      <c r="J13" s="84" t="s">
        <v>11</v>
      </c>
      <c r="K13" s="87" t="s">
        <v>12</v>
      </c>
      <c r="L13" s="87" t="s">
        <v>13</v>
      </c>
      <c r="M13" s="86" t="s">
        <v>14</v>
      </c>
      <c r="N13" s="88" t="s">
        <v>120</v>
      </c>
    </row>
    <row r="14" spans="1:14" s="15" customFormat="1" ht="15.75" x14ac:dyDescent="0.25">
      <c r="A14" s="1">
        <v>45215</v>
      </c>
      <c r="B14" s="2">
        <v>45290</v>
      </c>
      <c r="C14" s="3" t="s">
        <v>15</v>
      </c>
      <c r="D14" s="4">
        <v>80</v>
      </c>
      <c r="E14" s="68" t="s">
        <v>16</v>
      </c>
      <c r="F14" s="69" t="s">
        <v>19</v>
      </c>
      <c r="G14" s="70">
        <v>4300</v>
      </c>
      <c r="H14" s="70">
        <v>0</v>
      </c>
      <c r="I14" s="71">
        <f>+G14+H14</f>
        <v>4300</v>
      </c>
      <c r="J14" s="5">
        <v>6.5</v>
      </c>
      <c r="K14" s="5">
        <f>+I14*J14</f>
        <v>27950</v>
      </c>
      <c r="L14" s="72">
        <v>1055</v>
      </c>
      <c r="M14" s="6">
        <f>+I14-L14</f>
        <v>3245</v>
      </c>
      <c r="N14" s="7">
        <f>+J14*M14</f>
        <v>21092.5</v>
      </c>
    </row>
    <row r="15" spans="1:14" s="15" customFormat="1" ht="15.75" x14ac:dyDescent="0.25">
      <c r="A15" s="1">
        <v>44543</v>
      </c>
      <c r="B15" s="2">
        <v>45290</v>
      </c>
      <c r="C15" s="3" t="s">
        <v>15</v>
      </c>
      <c r="D15" s="4">
        <v>135</v>
      </c>
      <c r="E15" s="68" t="s">
        <v>18</v>
      </c>
      <c r="F15" s="73" t="s">
        <v>19</v>
      </c>
      <c r="G15" s="70">
        <v>204</v>
      </c>
      <c r="H15" s="70">
        <v>0</v>
      </c>
      <c r="I15" s="71">
        <f t="shared" ref="I15:I63" si="0">+G15+H15</f>
        <v>204</v>
      </c>
      <c r="J15" s="5">
        <v>395</v>
      </c>
      <c r="K15" s="5">
        <f t="shared" ref="K15:K63" si="1">+I15*J15</f>
        <v>80580</v>
      </c>
      <c r="L15" s="72">
        <v>10</v>
      </c>
      <c r="M15" s="6">
        <f t="shared" ref="M15:M63" si="2">+I15-L15</f>
        <v>194</v>
      </c>
      <c r="N15" s="7">
        <f t="shared" ref="N15:N63" si="3">+J15*M15</f>
        <v>76630</v>
      </c>
    </row>
    <row r="16" spans="1:14" s="15" customFormat="1" ht="15.75" x14ac:dyDescent="0.25">
      <c r="A16" s="1">
        <v>44858</v>
      </c>
      <c r="B16" s="2">
        <v>45290</v>
      </c>
      <c r="C16" s="3" t="s">
        <v>15</v>
      </c>
      <c r="D16" s="4">
        <v>103</v>
      </c>
      <c r="E16" s="68" t="s">
        <v>115</v>
      </c>
      <c r="F16" s="73" t="s">
        <v>19</v>
      </c>
      <c r="G16" s="70">
        <v>450</v>
      </c>
      <c r="H16" s="70">
        <v>0</v>
      </c>
      <c r="I16" s="71">
        <f t="shared" si="0"/>
        <v>450</v>
      </c>
      <c r="J16" s="5">
        <v>7.5</v>
      </c>
      <c r="K16" s="5">
        <f>+I16*J16</f>
        <v>3375</v>
      </c>
      <c r="L16" s="72">
        <v>0</v>
      </c>
      <c r="M16" s="6">
        <f t="shared" si="2"/>
        <v>450</v>
      </c>
      <c r="N16" s="7">
        <f t="shared" si="3"/>
        <v>3375</v>
      </c>
    </row>
    <row r="17" spans="1:14" s="15" customFormat="1" ht="15.75" x14ac:dyDescent="0.25">
      <c r="A17" s="1">
        <v>44858</v>
      </c>
      <c r="B17" s="2">
        <v>45290</v>
      </c>
      <c r="C17" s="3" t="s">
        <v>15</v>
      </c>
      <c r="D17" s="4">
        <v>103</v>
      </c>
      <c r="E17" s="68" t="s">
        <v>20</v>
      </c>
      <c r="F17" s="73" t="s">
        <v>19</v>
      </c>
      <c r="G17" s="70">
        <v>95</v>
      </c>
      <c r="H17" s="70">
        <v>0</v>
      </c>
      <c r="I17" s="71">
        <f t="shared" si="0"/>
        <v>95</v>
      </c>
      <c r="J17" s="5">
        <v>35</v>
      </c>
      <c r="K17" s="5">
        <f t="shared" ref="K17" si="4">+I17*J17</f>
        <v>3325</v>
      </c>
      <c r="L17" s="72">
        <v>20</v>
      </c>
      <c r="M17" s="6">
        <f t="shared" si="2"/>
        <v>75</v>
      </c>
      <c r="N17" s="7">
        <f t="shared" si="3"/>
        <v>2625</v>
      </c>
    </row>
    <row r="18" spans="1:14" s="15" customFormat="1" ht="15.75" x14ac:dyDescent="0.25">
      <c r="A18" s="1">
        <v>45215</v>
      </c>
      <c r="B18" s="2">
        <v>45290</v>
      </c>
      <c r="C18" s="3" t="s">
        <v>15</v>
      </c>
      <c r="D18" s="4">
        <v>80</v>
      </c>
      <c r="E18" s="74" t="s">
        <v>117</v>
      </c>
      <c r="F18" s="73" t="s">
        <v>19</v>
      </c>
      <c r="G18" s="75">
        <v>2000</v>
      </c>
      <c r="H18" s="75">
        <v>0</v>
      </c>
      <c r="I18" s="71">
        <f t="shared" si="0"/>
        <v>2000</v>
      </c>
      <c r="J18" s="9">
        <v>1.19</v>
      </c>
      <c r="K18" s="5">
        <f t="shared" si="1"/>
        <v>2380</v>
      </c>
      <c r="L18" s="77">
        <v>70</v>
      </c>
      <c r="M18" s="6">
        <f t="shared" si="2"/>
        <v>1930</v>
      </c>
      <c r="N18" s="7">
        <f t="shared" si="3"/>
        <v>2296.6999999999998</v>
      </c>
    </row>
    <row r="19" spans="1:14" s="15" customFormat="1" ht="15.75" x14ac:dyDescent="0.25">
      <c r="A19" s="1">
        <v>45215</v>
      </c>
      <c r="B19" s="2">
        <v>45290</v>
      </c>
      <c r="C19" s="3" t="s">
        <v>15</v>
      </c>
      <c r="D19" s="4">
        <v>80</v>
      </c>
      <c r="E19" s="74" t="s">
        <v>116</v>
      </c>
      <c r="F19" s="73" t="s">
        <v>19</v>
      </c>
      <c r="G19" s="75">
        <v>4000</v>
      </c>
      <c r="H19" s="75">
        <v>0</v>
      </c>
      <c r="I19" s="71">
        <v>4000</v>
      </c>
      <c r="J19" s="9">
        <v>1.19</v>
      </c>
      <c r="K19" s="5">
        <f t="shared" si="1"/>
        <v>4760</v>
      </c>
      <c r="L19" s="77">
        <v>780</v>
      </c>
      <c r="M19" s="6">
        <f t="shared" si="2"/>
        <v>3220</v>
      </c>
      <c r="N19" s="7">
        <f t="shared" si="3"/>
        <v>3831.7999999999997</v>
      </c>
    </row>
    <row r="20" spans="1:14" s="15" customFormat="1" ht="15.75" x14ac:dyDescent="0.25">
      <c r="A20" s="1">
        <v>45215</v>
      </c>
      <c r="B20" s="2">
        <v>45290</v>
      </c>
      <c r="C20" s="3" t="s">
        <v>15</v>
      </c>
      <c r="D20" s="4">
        <v>80</v>
      </c>
      <c r="E20" s="76" t="s">
        <v>21</v>
      </c>
      <c r="F20" s="73" t="s">
        <v>19</v>
      </c>
      <c r="G20" s="75">
        <v>75</v>
      </c>
      <c r="H20" s="75">
        <v>0</v>
      </c>
      <c r="I20" s="71">
        <f t="shared" si="0"/>
        <v>75</v>
      </c>
      <c r="J20" s="9">
        <v>225</v>
      </c>
      <c r="K20" s="5">
        <f t="shared" si="1"/>
        <v>16875</v>
      </c>
      <c r="L20" s="77">
        <v>20</v>
      </c>
      <c r="M20" s="6">
        <f t="shared" si="2"/>
        <v>55</v>
      </c>
      <c r="N20" s="7">
        <f t="shared" si="3"/>
        <v>12375</v>
      </c>
    </row>
    <row r="21" spans="1:14" s="15" customFormat="1" ht="15.75" x14ac:dyDescent="0.25">
      <c r="A21" s="1">
        <v>44967</v>
      </c>
      <c r="B21" s="2">
        <v>45290</v>
      </c>
      <c r="C21" s="3" t="s">
        <v>15</v>
      </c>
      <c r="D21" s="4">
        <v>100</v>
      </c>
      <c r="E21" s="74" t="s">
        <v>22</v>
      </c>
      <c r="F21" s="73" t="s">
        <v>17</v>
      </c>
      <c r="G21" s="75">
        <v>56</v>
      </c>
      <c r="H21" s="75">
        <v>0</v>
      </c>
      <c r="I21" s="71">
        <f t="shared" si="0"/>
        <v>56</v>
      </c>
      <c r="J21" s="9">
        <v>14</v>
      </c>
      <c r="K21" s="5">
        <f t="shared" si="1"/>
        <v>784</v>
      </c>
      <c r="L21" s="77">
        <v>5</v>
      </c>
      <c r="M21" s="6">
        <f t="shared" si="2"/>
        <v>51</v>
      </c>
      <c r="N21" s="7">
        <f t="shared" si="3"/>
        <v>714</v>
      </c>
    </row>
    <row r="22" spans="1:14" s="15" customFormat="1" ht="15.75" x14ac:dyDescent="0.25">
      <c r="A22" s="1">
        <v>45141</v>
      </c>
      <c r="B22" s="2">
        <v>45290</v>
      </c>
      <c r="C22" s="3" t="s">
        <v>15</v>
      </c>
      <c r="D22" s="4">
        <v>100</v>
      </c>
      <c r="E22" s="74" t="s">
        <v>23</v>
      </c>
      <c r="F22" s="73" t="s">
        <v>17</v>
      </c>
      <c r="G22" s="75">
        <v>33</v>
      </c>
      <c r="H22" s="75">
        <v>0</v>
      </c>
      <c r="I22" s="71">
        <f t="shared" si="0"/>
        <v>33</v>
      </c>
      <c r="J22" s="9">
        <v>29</v>
      </c>
      <c r="K22" s="5">
        <f t="shared" si="1"/>
        <v>957</v>
      </c>
      <c r="L22" s="77">
        <v>18</v>
      </c>
      <c r="M22" s="6">
        <f t="shared" si="2"/>
        <v>15</v>
      </c>
      <c r="N22" s="7">
        <f t="shared" si="3"/>
        <v>435</v>
      </c>
    </row>
    <row r="23" spans="1:14" s="15" customFormat="1" ht="15.75" x14ac:dyDescent="0.25">
      <c r="A23" s="1">
        <v>45215</v>
      </c>
      <c r="B23" s="2">
        <v>45290</v>
      </c>
      <c r="C23" s="3" t="s">
        <v>15</v>
      </c>
      <c r="D23" s="4">
        <v>80</v>
      </c>
      <c r="E23" s="74" t="s">
        <v>24</v>
      </c>
      <c r="F23" s="73" t="s">
        <v>19</v>
      </c>
      <c r="G23" s="75">
        <v>392</v>
      </c>
      <c r="H23" s="75">
        <v>0</v>
      </c>
      <c r="I23" s="71">
        <f t="shared" si="0"/>
        <v>392</v>
      </c>
      <c r="J23" s="9">
        <v>12.92</v>
      </c>
      <c r="K23" s="5">
        <f t="shared" si="1"/>
        <v>5064.6400000000003</v>
      </c>
      <c r="L23" s="77">
        <v>145</v>
      </c>
      <c r="M23" s="6">
        <f t="shared" si="2"/>
        <v>247</v>
      </c>
      <c r="N23" s="7">
        <f t="shared" si="3"/>
        <v>3191.24</v>
      </c>
    </row>
    <row r="24" spans="1:14" s="15" customFormat="1" ht="15.75" x14ac:dyDescent="0.25">
      <c r="A24" s="1">
        <v>45215</v>
      </c>
      <c r="B24" s="2">
        <v>45290</v>
      </c>
      <c r="C24" s="3" t="s">
        <v>15</v>
      </c>
      <c r="D24" s="4">
        <v>80</v>
      </c>
      <c r="E24" s="74" t="s">
        <v>25</v>
      </c>
      <c r="F24" s="73" t="s">
        <v>19</v>
      </c>
      <c r="G24" s="75">
        <v>720</v>
      </c>
      <c r="H24" s="75">
        <v>0</v>
      </c>
      <c r="I24" s="71">
        <f t="shared" si="0"/>
        <v>720</v>
      </c>
      <c r="J24" s="9">
        <v>11.83</v>
      </c>
      <c r="K24" s="5">
        <f t="shared" si="1"/>
        <v>8517.6</v>
      </c>
      <c r="L24" s="77">
        <v>102</v>
      </c>
      <c r="M24" s="6">
        <f t="shared" si="2"/>
        <v>618</v>
      </c>
      <c r="N24" s="7">
        <f t="shared" si="3"/>
        <v>7310.94</v>
      </c>
    </row>
    <row r="25" spans="1:14" s="15" customFormat="1" ht="15.75" x14ac:dyDescent="0.25">
      <c r="A25" s="1">
        <v>45141</v>
      </c>
      <c r="B25" s="2">
        <v>45290</v>
      </c>
      <c r="C25" s="3" t="s">
        <v>15</v>
      </c>
      <c r="D25" s="4">
        <v>100</v>
      </c>
      <c r="E25" s="76" t="s">
        <v>26</v>
      </c>
      <c r="F25" s="73" t="s">
        <v>19</v>
      </c>
      <c r="G25" s="75">
        <v>300</v>
      </c>
      <c r="H25" s="75">
        <v>0</v>
      </c>
      <c r="I25" s="71">
        <f t="shared" si="0"/>
        <v>300</v>
      </c>
      <c r="J25" s="9">
        <v>65</v>
      </c>
      <c r="K25" s="5">
        <f t="shared" si="1"/>
        <v>19500</v>
      </c>
      <c r="L25" s="77">
        <v>20</v>
      </c>
      <c r="M25" s="6">
        <f t="shared" si="2"/>
        <v>280</v>
      </c>
      <c r="N25" s="7">
        <f t="shared" si="3"/>
        <v>18200</v>
      </c>
    </row>
    <row r="26" spans="1:14" s="15" customFormat="1" ht="15.75" x14ac:dyDescent="0.25">
      <c r="A26" s="1">
        <v>45141</v>
      </c>
      <c r="B26" s="2">
        <v>45290</v>
      </c>
      <c r="C26" s="3" t="s">
        <v>15</v>
      </c>
      <c r="D26" s="4">
        <v>100</v>
      </c>
      <c r="E26" s="76" t="s">
        <v>27</v>
      </c>
      <c r="F26" s="73" t="s">
        <v>19</v>
      </c>
      <c r="G26" s="75">
        <v>266</v>
      </c>
      <c r="H26" s="75">
        <v>0</v>
      </c>
      <c r="I26" s="71">
        <f t="shared" si="0"/>
        <v>266</v>
      </c>
      <c r="J26" s="9">
        <v>45</v>
      </c>
      <c r="K26" s="5">
        <f t="shared" si="1"/>
        <v>11970</v>
      </c>
      <c r="L26" s="77">
        <v>2</v>
      </c>
      <c r="M26" s="6">
        <f t="shared" si="2"/>
        <v>264</v>
      </c>
      <c r="N26" s="7">
        <f t="shared" si="3"/>
        <v>11880</v>
      </c>
    </row>
    <row r="27" spans="1:14" s="15" customFormat="1" ht="15.75" x14ac:dyDescent="0.25">
      <c r="A27" s="10">
        <v>44614</v>
      </c>
      <c r="B27" s="2">
        <v>45290</v>
      </c>
      <c r="C27" s="3" t="s">
        <v>15</v>
      </c>
      <c r="D27" s="4">
        <v>14</v>
      </c>
      <c r="E27" s="76" t="s">
        <v>28</v>
      </c>
      <c r="F27" s="73" t="s">
        <v>19</v>
      </c>
      <c r="G27" s="75">
        <v>77</v>
      </c>
      <c r="H27" s="75">
        <v>0</v>
      </c>
      <c r="I27" s="71">
        <f t="shared" si="0"/>
        <v>77</v>
      </c>
      <c r="J27" s="9">
        <v>39</v>
      </c>
      <c r="K27" s="5">
        <f t="shared" si="1"/>
        <v>3003</v>
      </c>
      <c r="L27" s="77">
        <v>27</v>
      </c>
      <c r="M27" s="6">
        <f t="shared" si="2"/>
        <v>50</v>
      </c>
      <c r="N27" s="7">
        <f t="shared" si="3"/>
        <v>1950</v>
      </c>
    </row>
    <row r="28" spans="1:14" s="15" customFormat="1" ht="15.75" x14ac:dyDescent="0.25">
      <c r="A28" s="10">
        <v>45040</v>
      </c>
      <c r="B28" s="2">
        <v>45290</v>
      </c>
      <c r="C28" s="3" t="s">
        <v>15</v>
      </c>
      <c r="D28" s="4">
        <v>50</v>
      </c>
      <c r="E28" s="76" t="s">
        <v>29</v>
      </c>
      <c r="F28" s="73" t="s">
        <v>19</v>
      </c>
      <c r="G28" s="11">
        <v>22</v>
      </c>
      <c r="H28" s="11">
        <v>0</v>
      </c>
      <c r="I28" s="71">
        <f t="shared" si="0"/>
        <v>22</v>
      </c>
      <c r="J28" s="12">
        <v>65</v>
      </c>
      <c r="K28" s="5">
        <f t="shared" si="1"/>
        <v>1430</v>
      </c>
      <c r="L28" s="77">
        <v>4</v>
      </c>
      <c r="M28" s="6">
        <f t="shared" si="2"/>
        <v>18</v>
      </c>
      <c r="N28" s="7">
        <f t="shared" si="3"/>
        <v>1170</v>
      </c>
    </row>
    <row r="29" spans="1:14" s="15" customFormat="1" ht="15.75" x14ac:dyDescent="0.25">
      <c r="A29" s="10">
        <v>44835</v>
      </c>
      <c r="B29" s="2">
        <v>45290</v>
      </c>
      <c r="C29" s="3" t="s">
        <v>15</v>
      </c>
      <c r="D29" s="4">
        <v>91</v>
      </c>
      <c r="E29" s="76" t="s">
        <v>30</v>
      </c>
      <c r="F29" s="73" t="s">
        <v>19</v>
      </c>
      <c r="G29" s="75">
        <v>62</v>
      </c>
      <c r="H29" s="75">
        <v>0</v>
      </c>
      <c r="I29" s="71">
        <f t="shared" si="0"/>
        <v>62</v>
      </c>
      <c r="J29" s="9">
        <v>25</v>
      </c>
      <c r="K29" s="5">
        <f t="shared" si="1"/>
        <v>1550</v>
      </c>
      <c r="L29" s="77">
        <v>3</v>
      </c>
      <c r="M29" s="6">
        <f t="shared" si="2"/>
        <v>59</v>
      </c>
      <c r="N29" s="7">
        <f t="shared" si="3"/>
        <v>1475</v>
      </c>
    </row>
    <row r="30" spans="1:14" s="15" customFormat="1" ht="15.75" x14ac:dyDescent="0.25">
      <c r="A30" s="1">
        <v>45215</v>
      </c>
      <c r="B30" s="2">
        <v>45290</v>
      </c>
      <c r="C30" s="3" t="s">
        <v>15</v>
      </c>
      <c r="D30" s="4">
        <v>80</v>
      </c>
      <c r="E30" s="76" t="s">
        <v>31</v>
      </c>
      <c r="F30" s="73" t="s">
        <v>17</v>
      </c>
      <c r="G30" s="75">
        <v>60</v>
      </c>
      <c r="H30" s="75">
        <v>0</v>
      </c>
      <c r="I30" s="71">
        <f t="shared" si="0"/>
        <v>60</v>
      </c>
      <c r="J30" s="9">
        <v>70</v>
      </c>
      <c r="K30" s="5">
        <f t="shared" si="1"/>
        <v>4200</v>
      </c>
      <c r="L30" s="77">
        <v>13</v>
      </c>
      <c r="M30" s="6">
        <f t="shared" si="2"/>
        <v>47</v>
      </c>
      <c r="N30" s="7">
        <f t="shared" si="3"/>
        <v>3290</v>
      </c>
    </row>
    <row r="31" spans="1:14" s="15" customFormat="1" ht="15.75" x14ac:dyDescent="0.25">
      <c r="A31" s="1">
        <v>45040</v>
      </c>
      <c r="B31" s="2">
        <v>45290</v>
      </c>
      <c r="C31" s="3" t="s">
        <v>15</v>
      </c>
      <c r="D31" s="4">
        <v>50</v>
      </c>
      <c r="E31" s="76" t="s">
        <v>32</v>
      </c>
      <c r="F31" s="73" t="s">
        <v>19</v>
      </c>
      <c r="G31" s="75">
        <v>10</v>
      </c>
      <c r="H31" s="75">
        <v>0</v>
      </c>
      <c r="I31" s="71">
        <f t="shared" si="0"/>
        <v>10</v>
      </c>
      <c r="J31" s="9">
        <v>625</v>
      </c>
      <c r="K31" s="5">
        <f t="shared" si="1"/>
        <v>6250</v>
      </c>
      <c r="L31" s="77">
        <v>8</v>
      </c>
      <c r="M31" s="6">
        <f t="shared" si="2"/>
        <v>2</v>
      </c>
      <c r="N31" s="7">
        <f t="shared" si="3"/>
        <v>1250</v>
      </c>
    </row>
    <row r="32" spans="1:14" s="15" customFormat="1" ht="15.75" x14ac:dyDescent="0.25">
      <c r="A32" s="10">
        <v>45141</v>
      </c>
      <c r="B32" s="2">
        <v>45290</v>
      </c>
      <c r="C32" s="3" t="s">
        <v>15</v>
      </c>
      <c r="D32" s="4">
        <v>100</v>
      </c>
      <c r="E32" s="76" t="s">
        <v>33</v>
      </c>
      <c r="F32" s="73" t="s">
        <v>19</v>
      </c>
      <c r="G32" s="75">
        <v>219</v>
      </c>
      <c r="H32" s="75">
        <v>0</v>
      </c>
      <c r="I32" s="71">
        <f t="shared" si="0"/>
        <v>219</v>
      </c>
      <c r="J32" s="9">
        <v>55</v>
      </c>
      <c r="K32" s="5">
        <f t="shared" si="1"/>
        <v>12045</v>
      </c>
      <c r="L32" s="77">
        <v>4</v>
      </c>
      <c r="M32" s="6">
        <f t="shared" si="2"/>
        <v>215</v>
      </c>
      <c r="N32" s="7">
        <f t="shared" si="3"/>
        <v>11825</v>
      </c>
    </row>
    <row r="33" spans="1:14" s="15" customFormat="1" ht="15.75" x14ac:dyDescent="0.25">
      <c r="A33" s="1">
        <v>45215</v>
      </c>
      <c r="B33" s="2">
        <v>45290</v>
      </c>
      <c r="C33" s="3" t="s">
        <v>15</v>
      </c>
      <c r="D33" s="4">
        <v>80</v>
      </c>
      <c r="E33" s="76" t="s">
        <v>34</v>
      </c>
      <c r="F33" s="73" t="s">
        <v>19</v>
      </c>
      <c r="G33" s="75">
        <v>353</v>
      </c>
      <c r="H33" s="75">
        <v>0</v>
      </c>
      <c r="I33" s="71">
        <f t="shared" si="0"/>
        <v>353</v>
      </c>
      <c r="J33" s="9">
        <v>335</v>
      </c>
      <c r="K33" s="5">
        <f t="shared" si="1"/>
        <v>118255</v>
      </c>
      <c r="L33" s="77">
        <v>115</v>
      </c>
      <c r="M33" s="6">
        <f t="shared" si="2"/>
        <v>238</v>
      </c>
      <c r="N33" s="7">
        <f t="shared" si="3"/>
        <v>79730</v>
      </c>
    </row>
    <row r="34" spans="1:14" s="15" customFormat="1" ht="15.75" x14ac:dyDescent="0.25">
      <c r="A34" s="10">
        <v>44614</v>
      </c>
      <c r="B34" s="2">
        <v>45290</v>
      </c>
      <c r="C34" s="3" t="s">
        <v>15</v>
      </c>
      <c r="D34" s="4">
        <v>14</v>
      </c>
      <c r="E34" s="76" t="s">
        <v>35</v>
      </c>
      <c r="F34" s="73" t="s">
        <v>19</v>
      </c>
      <c r="G34" s="75">
        <v>129</v>
      </c>
      <c r="H34" s="75">
        <v>0</v>
      </c>
      <c r="I34" s="71">
        <f t="shared" si="0"/>
        <v>129</v>
      </c>
      <c r="J34" s="9">
        <v>430</v>
      </c>
      <c r="K34" s="5">
        <f t="shared" si="1"/>
        <v>55470</v>
      </c>
      <c r="L34" s="77">
        <v>21</v>
      </c>
      <c r="M34" s="6">
        <f t="shared" si="2"/>
        <v>108</v>
      </c>
      <c r="N34" s="7">
        <f t="shared" si="3"/>
        <v>46440</v>
      </c>
    </row>
    <row r="35" spans="1:14" s="15" customFormat="1" ht="15.75" x14ac:dyDescent="0.25">
      <c r="A35" s="10">
        <v>44614</v>
      </c>
      <c r="B35" s="2">
        <v>45290</v>
      </c>
      <c r="C35" s="3" t="s">
        <v>15</v>
      </c>
      <c r="D35" s="4">
        <v>14</v>
      </c>
      <c r="E35" s="76" t="s">
        <v>36</v>
      </c>
      <c r="F35" s="73" t="s">
        <v>19</v>
      </c>
      <c r="G35" s="75">
        <v>132</v>
      </c>
      <c r="H35" s="75">
        <v>0</v>
      </c>
      <c r="I35" s="71">
        <f t="shared" si="0"/>
        <v>132</v>
      </c>
      <c r="J35" s="9">
        <v>450</v>
      </c>
      <c r="K35" s="5">
        <f t="shared" si="1"/>
        <v>59400</v>
      </c>
      <c r="L35" s="77">
        <v>0</v>
      </c>
      <c r="M35" s="6">
        <f t="shared" si="2"/>
        <v>132</v>
      </c>
      <c r="N35" s="7">
        <f t="shared" si="3"/>
        <v>59400</v>
      </c>
    </row>
    <row r="36" spans="1:14" s="15" customFormat="1" ht="15.75" x14ac:dyDescent="0.25">
      <c r="A36" s="10">
        <v>44614</v>
      </c>
      <c r="B36" s="2">
        <v>45290</v>
      </c>
      <c r="C36" s="3" t="s">
        <v>15</v>
      </c>
      <c r="D36" s="4">
        <v>14</v>
      </c>
      <c r="E36" s="76" t="s">
        <v>37</v>
      </c>
      <c r="F36" s="73" t="s">
        <v>19</v>
      </c>
      <c r="G36" s="75">
        <v>13</v>
      </c>
      <c r="H36" s="75">
        <v>0</v>
      </c>
      <c r="I36" s="71">
        <f t="shared" si="0"/>
        <v>13</v>
      </c>
      <c r="J36" s="9">
        <v>1100</v>
      </c>
      <c r="K36" s="5">
        <f t="shared" si="1"/>
        <v>14300</v>
      </c>
      <c r="L36" s="77">
        <v>0</v>
      </c>
      <c r="M36" s="6">
        <f t="shared" si="2"/>
        <v>13</v>
      </c>
      <c r="N36" s="7">
        <f t="shared" si="3"/>
        <v>14300</v>
      </c>
    </row>
    <row r="37" spans="1:14" s="15" customFormat="1" ht="15.75" x14ac:dyDescent="0.25">
      <c r="A37" s="1">
        <v>45141</v>
      </c>
      <c r="B37" s="2">
        <v>45290</v>
      </c>
      <c r="C37" s="3" t="s">
        <v>15</v>
      </c>
      <c r="D37" s="4">
        <v>100</v>
      </c>
      <c r="E37" s="74" t="s">
        <v>38</v>
      </c>
      <c r="F37" s="73" t="s">
        <v>17</v>
      </c>
      <c r="G37" s="75">
        <v>36</v>
      </c>
      <c r="H37" s="75">
        <v>0</v>
      </c>
      <c r="I37" s="71">
        <f t="shared" si="0"/>
        <v>36</v>
      </c>
      <c r="J37" s="9">
        <v>70</v>
      </c>
      <c r="K37" s="5">
        <f t="shared" si="1"/>
        <v>2520</v>
      </c>
      <c r="L37" s="77">
        <v>23</v>
      </c>
      <c r="M37" s="6">
        <f t="shared" si="2"/>
        <v>13</v>
      </c>
      <c r="N37" s="7">
        <f t="shared" si="3"/>
        <v>910</v>
      </c>
    </row>
    <row r="38" spans="1:14" s="15" customFormat="1" ht="15.75" x14ac:dyDescent="0.25">
      <c r="A38" s="1">
        <v>45215</v>
      </c>
      <c r="B38" s="2">
        <v>45290</v>
      </c>
      <c r="C38" s="3" t="s">
        <v>15</v>
      </c>
      <c r="D38" s="4">
        <v>80</v>
      </c>
      <c r="E38" s="74" t="s">
        <v>39</v>
      </c>
      <c r="F38" s="73" t="s">
        <v>19</v>
      </c>
      <c r="G38" s="75">
        <v>163</v>
      </c>
      <c r="H38" s="75">
        <v>0</v>
      </c>
      <c r="I38" s="71">
        <f t="shared" si="0"/>
        <v>163</v>
      </c>
      <c r="J38" s="9">
        <v>15.4</v>
      </c>
      <c r="K38" s="5">
        <f t="shared" si="1"/>
        <v>2510.2000000000003</v>
      </c>
      <c r="L38" s="77">
        <v>36</v>
      </c>
      <c r="M38" s="6">
        <f t="shared" si="2"/>
        <v>127</v>
      </c>
      <c r="N38" s="7">
        <f t="shared" si="3"/>
        <v>1955.8</v>
      </c>
    </row>
    <row r="39" spans="1:14" s="15" customFormat="1" ht="15.75" x14ac:dyDescent="0.25">
      <c r="A39" s="10">
        <v>44835</v>
      </c>
      <c r="B39" s="2">
        <v>45290</v>
      </c>
      <c r="C39" s="3" t="s">
        <v>15</v>
      </c>
      <c r="D39" s="4">
        <v>8</v>
      </c>
      <c r="E39" s="74" t="s">
        <v>40</v>
      </c>
      <c r="F39" s="73" t="s">
        <v>114</v>
      </c>
      <c r="G39" s="75">
        <v>27</v>
      </c>
      <c r="H39" s="75">
        <v>0</v>
      </c>
      <c r="I39" s="71">
        <f t="shared" si="0"/>
        <v>27</v>
      </c>
      <c r="J39" s="9">
        <v>38</v>
      </c>
      <c r="K39" s="5">
        <f t="shared" si="1"/>
        <v>1026</v>
      </c>
      <c r="L39" s="77">
        <v>1</v>
      </c>
      <c r="M39" s="6">
        <f t="shared" si="2"/>
        <v>26</v>
      </c>
      <c r="N39" s="7">
        <f t="shared" si="3"/>
        <v>988</v>
      </c>
    </row>
    <row r="40" spans="1:14" s="15" customFormat="1" ht="15.75" x14ac:dyDescent="0.25">
      <c r="A40" s="1">
        <v>45215</v>
      </c>
      <c r="B40" s="2">
        <v>45290</v>
      </c>
      <c r="C40" s="3" t="s">
        <v>15</v>
      </c>
      <c r="D40" s="4">
        <v>80</v>
      </c>
      <c r="E40" s="74" t="s">
        <v>41</v>
      </c>
      <c r="F40" s="73" t="s">
        <v>19</v>
      </c>
      <c r="G40" s="75">
        <v>74</v>
      </c>
      <c r="H40" s="75">
        <v>0</v>
      </c>
      <c r="I40" s="71">
        <f t="shared" si="0"/>
        <v>74</v>
      </c>
      <c r="J40" s="9">
        <v>35</v>
      </c>
      <c r="K40" s="5">
        <f t="shared" si="1"/>
        <v>2590</v>
      </c>
      <c r="L40" s="77">
        <v>1</v>
      </c>
      <c r="M40" s="6">
        <f t="shared" si="2"/>
        <v>73</v>
      </c>
      <c r="N40" s="7">
        <f t="shared" si="3"/>
        <v>2555</v>
      </c>
    </row>
    <row r="41" spans="1:14" s="15" customFormat="1" ht="15.75" x14ac:dyDescent="0.25">
      <c r="A41" s="1">
        <v>45215</v>
      </c>
      <c r="B41" s="2">
        <v>45290</v>
      </c>
      <c r="C41" s="3" t="s">
        <v>15</v>
      </c>
      <c r="D41" s="4">
        <v>80</v>
      </c>
      <c r="E41" s="74" t="s">
        <v>42</v>
      </c>
      <c r="F41" s="73" t="s">
        <v>19</v>
      </c>
      <c r="G41" s="75">
        <v>742</v>
      </c>
      <c r="H41" s="75">
        <v>0</v>
      </c>
      <c r="I41" s="71">
        <f t="shared" si="0"/>
        <v>742</v>
      </c>
      <c r="J41" s="9">
        <v>21.2</v>
      </c>
      <c r="K41" s="5">
        <f t="shared" si="1"/>
        <v>15730.4</v>
      </c>
      <c r="L41" s="77">
        <v>382</v>
      </c>
      <c r="M41" s="6">
        <f t="shared" si="2"/>
        <v>360</v>
      </c>
      <c r="N41" s="7">
        <f t="shared" si="3"/>
        <v>7632</v>
      </c>
    </row>
    <row r="42" spans="1:14" s="15" customFormat="1" ht="15.75" x14ac:dyDescent="0.25">
      <c r="A42" s="10">
        <v>44614</v>
      </c>
      <c r="B42" s="2">
        <v>45290</v>
      </c>
      <c r="C42" s="3" t="s">
        <v>15</v>
      </c>
      <c r="D42" s="4">
        <v>14</v>
      </c>
      <c r="E42" s="74" t="s">
        <v>43</v>
      </c>
      <c r="F42" s="73" t="s">
        <v>19</v>
      </c>
      <c r="G42" s="75">
        <v>4</v>
      </c>
      <c r="H42" s="75">
        <v>0</v>
      </c>
      <c r="I42" s="71">
        <f t="shared" si="0"/>
        <v>4</v>
      </c>
      <c r="J42" s="9">
        <v>65</v>
      </c>
      <c r="K42" s="5">
        <f t="shared" si="1"/>
        <v>260</v>
      </c>
      <c r="L42" s="77">
        <v>0</v>
      </c>
      <c r="M42" s="6">
        <f t="shared" si="2"/>
        <v>4</v>
      </c>
      <c r="N42" s="7">
        <f t="shared" si="3"/>
        <v>260</v>
      </c>
    </row>
    <row r="43" spans="1:14" s="15" customFormat="1" ht="15.75" x14ac:dyDescent="0.25">
      <c r="A43" s="10">
        <v>44835</v>
      </c>
      <c r="B43" s="2">
        <v>45290</v>
      </c>
      <c r="C43" s="3" t="s">
        <v>15</v>
      </c>
      <c r="D43" s="4">
        <v>8</v>
      </c>
      <c r="E43" s="74" t="s">
        <v>44</v>
      </c>
      <c r="F43" s="73" t="s">
        <v>19</v>
      </c>
      <c r="G43" s="75">
        <v>24</v>
      </c>
      <c r="H43" s="75">
        <v>0</v>
      </c>
      <c r="I43" s="71">
        <f t="shared" si="0"/>
        <v>24</v>
      </c>
      <c r="J43" s="9">
        <v>89</v>
      </c>
      <c r="K43" s="5">
        <f t="shared" si="1"/>
        <v>2136</v>
      </c>
      <c r="L43" s="77">
        <v>1</v>
      </c>
      <c r="M43" s="6">
        <f t="shared" si="2"/>
        <v>23</v>
      </c>
      <c r="N43" s="7">
        <f t="shared" si="3"/>
        <v>2047</v>
      </c>
    </row>
    <row r="44" spans="1:14" s="15" customFormat="1" ht="15.75" x14ac:dyDescent="0.25">
      <c r="A44" s="1">
        <v>45141</v>
      </c>
      <c r="B44" s="2">
        <v>45290</v>
      </c>
      <c r="C44" s="3" t="s">
        <v>15</v>
      </c>
      <c r="D44" s="4">
        <v>100</v>
      </c>
      <c r="E44" s="74" t="s">
        <v>45</v>
      </c>
      <c r="F44" s="73" t="s">
        <v>19</v>
      </c>
      <c r="G44" s="75">
        <v>315</v>
      </c>
      <c r="H44" s="75">
        <v>0</v>
      </c>
      <c r="I44" s="71">
        <f t="shared" si="0"/>
        <v>315</v>
      </c>
      <c r="J44" s="9">
        <v>14.25</v>
      </c>
      <c r="K44" s="5">
        <f t="shared" si="1"/>
        <v>4488.75</v>
      </c>
      <c r="L44" s="77">
        <v>13</v>
      </c>
      <c r="M44" s="6">
        <f t="shared" si="2"/>
        <v>302</v>
      </c>
      <c r="N44" s="7">
        <f t="shared" si="3"/>
        <v>4303.5</v>
      </c>
    </row>
    <row r="45" spans="1:14" s="15" customFormat="1" ht="15.75" x14ac:dyDescent="0.25">
      <c r="A45" s="1">
        <v>45141</v>
      </c>
      <c r="B45" s="2">
        <v>45290</v>
      </c>
      <c r="C45" s="3" t="s">
        <v>15</v>
      </c>
      <c r="D45" s="4">
        <v>100</v>
      </c>
      <c r="E45" s="74" t="s">
        <v>46</v>
      </c>
      <c r="F45" s="73" t="s">
        <v>19</v>
      </c>
      <c r="G45" s="75">
        <v>247</v>
      </c>
      <c r="H45" s="75">
        <v>0</v>
      </c>
      <c r="I45" s="71">
        <f t="shared" si="0"/>
        <v>247</v>
      </c>
      <c r="J45" s="9">
        <v>17</v>
      </c>
      <c r="K45" s="5">
        <f t="shared" si="1"/>
        <v>4199</v>
      </c>
      <c r="L45" s="77">
        <v>10</v>
      </c>
      <c r="M45" s="6">
        <f t="shared" si="2"/>
        <v>237</v>
      </c>
      <c r="N45" s="7">
        <f t="shared" si="3"/>
        <v>4029</v>
      </c>
    </row>
    <row r="46" spans="1:14" s="15" customFormat="1" ht="15.75" x14ac:dyDescent="0.25">
      <c r="A46" s="1">
        <v>44614</v>
      </c>
      <c r="B46" s="2">
        <v>45290</v>
      </c>
      <c r="C46" s="3" t="s">
        <v>15</v>
      </c>
      <c r="D46" s="4">
        <v>14</v>
      </c>
      <c r="E46" s="74" t="s">
        <v>47</v>
      </c>
      <c r="F46" s="73" t="s">
        <v>19</v>
      </c>
      <c r="G46" s="75">
        <v>144</v>
      </c>
      <c r="H46" s="75">
        <v>0</v>
      </c>
      <c r="I46" s="71">
        <f t="shared" si="0"/>
        <v>144</v>
      </c>
      <c r="J46" s="9">
        <v>120</v>
      </c>
      <c r="K46" s="5">
        <f t="shared" si="1"/>
        <v>17280</v>
      </c>
      <c r="L46" s="77">
        <v>12</v>
      </c>
      <c r="M46" s="6">
        <f t="shared" si="2"/>
        <v>132</v>
      </c>
      <c r="N46" s="7">
        <f t="shared" si="3"/>
        <v>15840</v>
      </c>
    </row>
    <row r="47" spans="1:14" s="15" customFormat="1" ht="15.75" x14ac:dyDescent="0.25">
      <c r="A47" s="1">
        <v>44967</v>
      </c>
      <c r="B47" s="2">
        <v>45290</v>
      </c>
      <c r="C47" s="3" t="s">
        <v>15</v>
      </c>
      <c r="D47" s="4">
        <v>18</v>
      </c>
      <c r="E47" s="74" t="s">
        <v>48</v>
      </c>
      <c r="F47" s="73" t="s">
        <v>17</v>
      </c>
      <c r="G47" s="75">
        <v>65</v>
      </c>
      <c r="H47" s="75">
        <v>0</v>
      </c>
      <c r="I47" s="71">
        <f t="shared" si="0"/>
        <v>65</v>
      </c>
      <c r="J47" s="9">
        <v>170</v>
      </c>
      <c r="K47" s="5">
        <f t="shared" si="1"/>
        <v>11050</v>
      </c>
      <c r="L47" s="77">
        <v>3</v>
      </c>
      <c r="M47" s="6">
        <f t="shared" si="2"/>
        <v>62</v>
      </c>
      <c r="N47" s="7">
        <f t="shared" si="3"/>
        <v>10540</v>
      </c>
    </row>
    <row r="48" spans="1:14" s="15" customFormat="1" ht="15.75" x14ac:dyDescent="0.25">
      <c r="A48" s="1">
        <v>44470</v>
      </c>
      <c r="B48" s="2">
        <v>45290</v>
      </c>
      <c r="C48" s="8" t="s">
        <v>15</v>
      </c>
      <c r="D48" s="4">
        <v>90</v>
      </c>
      <c r="E48" s="74" t="s">
        <v>49</v>
      </c>
      <c r="F48" s="74" t="s">
        <v>19</v>
      </c>
      <c r="G48" s="11">
        <v>4</v>
      </c>
      <c r="H48" s="11">
        <v>0</v>
      </c>
      <c r="I48" s="71">
        <f t="shared" si="0"/>
        <v>4</v>
      </c>
      <c r="J48" s="12">
        <v>1100</v>
      </c>
      <c r="K48" s="5">
        <f t="shared" si="1"/>
        <v>4400</v>
      </c>
      <c r="L48" s="77">
        <v>0</v>
      </c>
      <c r="M48" s="6">
        <f t="shared" si="2"/>
        <v>4</v>
      </c>
      <c r="N48" s="7">
        <f t="shared" si="3"/>
        <v>4400</v>
      </c>
    </row>
    <row r="49" spans="1:14" s="15" customFormat="1" ht="15.75" x14ac:dyDescent="0.25">
      <c r="A49" s="10">
        <v>44802</v>
      </c>
      <c r="B49" s="2">
        <v>45290</v>
      </c>
      <c r="C49" s="8" t="s">
        <v>15</v>
      </c>
      <c r="D49" s="4">
        <v>90</v>
      </c>
      <c r="E49" s="74" t="s">
        <v>50</v>
      </c>
      <c r="F49" s="74" t="s">
        <v>19</v>
      </c>
      <c r="G49" s="11">
        <v>16</v>
      </c>
      <c r="H49" s="11">
        <v>0</v>
      </c>
      <c r="I49" s="71">
        <f t="shared" si="0"/>
        <v>16</v>
      </c>
      <c r="J49" s="12">
        <v>1100</v>
      </c>
      <c r="K49" s="5">
        <f t="shared" si="1"/>
        <v>17600</v>
      </c>
      <c r="L49" s="77">
        <v>9</v>
      </c>
      <c r="M49" s="6">
        <f t="shared" si="2"/>
        <v>7</v>
      </c>
      <c r="N49" s="7">
        <f t="shared" si="3"/>
        <v>7700</v>
      </c>
    </row>
    <row r="50" spans="1:14" s="15" customFormat="1" ht="15.75" x14ac:dyDescent="0.25">
      <c r="A50" s="1">
        <v>44768</v>
      </c>
      <c r="B50" s="2">
        <v>45290</v>
      </c>
      <c r="C50" s="8" t="s">
        <v>15</v>
      </c>
      <c r="D50" s="4">
        <v>90</v>
      </c>
      <c r="E50" s="74" t="s">
        <v>51</v>
      </c>
      <c r="F50" s="74" t="s">
        <v>19</v>
      </c>
      <c r="G50" s="11">
        <v>4</v>
      </c>
      <c r="H50" s="11">
        <v>0</v>
      </c>
      <c r="I50" s="71">
        <f t="shared" si="0"/>
        <v>4</v>
      </c>
      <c r="J50" s="12">
        <v>1100</v>
      </c>
      <c r="K50" s="5">
        <f t="shared" si="1"/>
        <v>4400</v>
      </c>
      <c r="L50" s="77">
        <v>0</v>
      </c>
      <c r="M50" s="6">
        <f t="shared" si="2"/>
        <v>4</v>
      </c>
      <c r="N50" s="7">
        <f t="shared" si="3"/>
        <v>4400</v>
      </c>
    </row>
    <row r="51" spans="1:14" s="15" customFormat="1" ht="15.75" x14ac:dyDescent="0.25">
      <c r="A51" s="1">
        <v>44802</v>
      </c>
      <c r="B51" s="2">
        <v>45290</v>
      </c>
      <c r="C51" s="3" t="s">
        <v>15</v>
      </c>
      <c r="D51" s="4">
        <v>90</v>
      </c>
      <c r="E51" s="74" t="s">
        <v>52</v>
      </c>
      <c r="F51" s="73" t="s">
        <v>19</v>
      </c>
      <c r="G51" s="11">
        <v>16</v>
      </c>
      <c r="H51" s="11">
        <v>0</v>
      </c>
      <c r="I51" s="71">
        <f t="shared" si="0"/>
        <v>16</v>
      </c>
      <c r="J51" s="12">
        <v>1100</v>
      </c>
      <c r="K51" s="5">
        <f t="shared" si="1"/>
        <v>17600</v>
      </c>
      <c r="L51" s="77">
        <v>9</v>
      </c>
      <c r="M51" s="6">
        <f t="shared" si="2"/>
        <v>7</v>
      </c>
      <c r="N51" s="7">
        <f t="shared" si="3"/>
        <v>7700</v>
      </c>
    </row>
    <row r="52" spans="1:14" s="15" customFormat="1" ht="15.75" x14ac:dyDescent="0.25">
      <c r="A52" s="10">
        <v>44768</v>
      </c>
      <c r="B52" s="2">
        <v>45290</v>
      </c>
      <c r="C52" s="8" t="s">
        <v>15</v>
      </c>
      <c r="D52" s="13">
        <v>90</v>
      </c>
      <c r="E52" s="74" t="s">
        <v>53</v>
      </c>
      <c r="F52" s="74" t="s">
        <v>19</v>
      </c>
      <c r="G52" s="11">
        <v>6</v>
      </c>
      <c r="H52" s="11">
        <v>0</v>
      </c>
      <c r="I52" s="71">
        <f t="shared" si="0"/>
        <v>6</v>
      </c>
      <c r="J52" s="12">
        <v>1100</v>
      </c>
      <c r="K52" s="5">
        <f t="shared" si="1"/>
        <v>6600</v>
      </c>
      <c r="L52" s="77">
        <v>0</v>
      </c>
      <c r="M52" s="6">
        <f t="shared" si="2"/>
        <v>6</v>
      </c>
      <c r="N52" s="7">
        <f t="shared" si="3"/>
        <v>6600</v>
      </c>
    </row>
    <row r="53" spans="1:14" s="15" customFormat="1" ht="15.75" x14ac:dyDescent="0.25">
      <c r="A53" s="1">
        <v>44802</v>
      </c>
      <c r="B53" s="2">
        <v>45290</v>
      </c>
      <c r="C53" s="8" t="s">
        <v>15</v>
      </c>
      <c r="D53" s="13">
        <v>90</v>
      </c>
      <c r="E53" s="74" t="s">
        <v>54</v>
      </c>
      <c r="F53" s="74" t="s">
        <v>19</v>
      </c>
      <c r="G53" s="11">
        <v>1</v>
      </c>
      <c r="H53" s="11">
        <v>0</v>
      </c>
      <c r="I53" s="71">
        <f t="shared" si="0"/>
        <v>1</v>
      </c>
      <c r="J53" s="14">
        <v>780</v>
      </c>
      <c r="K53" s="5">
        <f t="shared" si="1"/>
        <v>780</v>
      </c>
      <c r="L53" s="77">
        <v>0</v>
      </c>
      <c r="M53" s="6">
        <f t="shared" si="2"/>
        <v>1</v>
      </c>
      <c r="N53" s="7">
        <f t="shared" si="3"/>
        <v>780</v>
      </c>
    </row>
    <row r="54" spans="1:14" s="15" customFormat="1" ht="15.75" x14ac:dyDescent="0.25">
      <c r="A54" s="1">
        <v>45141</v>
      </c>
      <c r="B54" s="2">
        <v>45290</v>
      </c>
      <c r="C54" s="8" t="s">
        <v>15</v>
      </c>
      <c r="D54" s="4">
        <v>100</v>
      </c>
      <c r="E54" s="74" t="s">
        <v>55</v>
      </c>
      <c r="F54" s="73" t="s">
        <v>19</v>
      </c>
      <c r="G54" s="11">
        <v>5</v>
      </c>
      <c r="H54" s="11">
        <v>0</v>
      </c>
      <c r="I54" s="71">
        <f t="shared" si="0"/>
        <v>5</v>
      </c>
      <c r="J54" s="14">
        <v>2100</v>
      </c>
      <c r="K54" s="5">
        <f t="shared" si="1"/>
        <v>10500</v>
      </c>
      <c r="L54" s="77">
        <v>0</v>
      </c>
      <c r="M54" s="6">
        <f t="shared" si="2"/>
        <v>5</v>
      </c>
      <c r="N54" s="7">
        <f t="shared" si="3"/>
        <v>10500</v>
      </c>
    </row>
    <row r="55" spans="1:14" s="15" customFormat="1" ht="15.75" x14ac:dyDescent="0.25">
      <c r="A55" s="1">
        <v>45041</v>
      </c>
      <c r="B55" s="2">
        <v>45290</v>
      </c>
      <c r="C55" s="8" t="s">
        <v>15</v>
      </c>
      <c r="D55" s="4">
        <v>50</v>
      </c>
      <c r="E55" s="74" t="s">
        <v>56</v>
      </c>
      <c r="F55" s="73" t="s">
        <v>19</v>
      </c>
      <c r="G55" s="11">
        <v>9</v>
      </c>
      <c r="H55" s="11">
        <v>0</v>
      </c>
      <c r="I55" s="71">
        <f t="shared" si="0"/>
        <v>9</v>
      </c>
      <c r="J55" s="14">
        <v>2100</v>
      </c>
      <c r="K55" s="5">
        <f t="shared" si="1"/>
        <v>18900</v>
      </c>
      <c r="L55" s="77">
        <v>4</v>
      </c>
      <c r="M55" s="6">
        <f t="shared" si="2"/>
        <v>5</v>
      </c>
      <c r="N55" s="7">
        <f t="shared" si="3"/>
        <v>10500</v>
      </c>
    </row>
    <row r="56" spans="1:14" s="15" customFormat="1" ht="15.75" x14ac:dyDescent="0.25">
      <c r="A56" s="1">
        <v>45041</v>
      </c>
      <c r="B56" s="2">
        <v>45290</v>
      </c>
      <c r="C56" s="8" t="s">
        <v>15</v>
      </c>
      <c r="D56" s="4">
        <v>50</v>
      </c>
      <c r="E56" s="74" t="s">
        <v>119</v>
      </c>
      <c r="F56" s="73" t="s">
        <v>19</v>
      </c>
      <c r="G56" s="11">
        <v>5</v>
      </c>
      <c r="H56" s="11">
        <v>0</v>
      </c>
      <c r="I56" s="71">
        <f t="shared" si="0"/>
        <v>5</v>
      </c>
      <c r="J56" s="14">
        <v>2100</v>
      </c>
      <c r="K56" s="5">
        <f t="shared" si="1"/>
        <v>10500</v>
      </c>
      <c r="L56" s="77">
        <v>0</v>
      </c>
      <c r="M56" s="6">
        <f t="shared" si="2"/>
        <v>5</v>
      </c>
      <c r="N56" s="7">
        <f t="shared" si="3"/>
        <v>10500</v>
      </c>
    </row>
    <row r="57" spans="1:14" s="15" customFormat="1" ht="15.75" x14ac:dyDescent="0.25">
      <c r="A57" s="10">
        <v>45041</v>
      </c>
      <c r="B57" s="2">
        <v>45290</v>
      </c>
      <c r="C57" s="8" t="s">
        <v>15</v>
      </c>
      <c r="D57" s="4">
        <v>50</v>
      </c>
      <c r="E57" s="74" t="s">
        <v>57</v>
      </c>
      <c r="F57" s="73" t="s">
        <v>19</v>
      </c>
      <c r="G57" s="75">
        <v>5</v>
      </c>
      <c r="H57" s="75">
        <v>0</v>
      </c>
      <c r="I57" s="71">
        <f t="shared" si="0"/>
        <v>5</v>
      </c>
      <c r="J57" s="9">
        <v>2100</v>
      </c>
      <c r="K57" s="5">
        <f t="shared" si="1"/>
        <v>10500</v>
      </c>
      <c r="L57" s="77">
        <v>0</v>
      </c>
      <c r="M57" s="6">
        <f t="shared" si="2"/>
        <v>5</v>
      </c>
      <c r="N57" s="7">
        <f t="shared" si="3"/>
        <v>10500</v>
      </c>
    </row>
    <row r="58" spans="1:14" s="15" customFormat="1" ht="15.75" x14ac:dyDescent="0.25">
      <c r="A58" s="10">
        <v>44768</v>
      </c>
      <c r="B58" s="2">
        <v>45290</v>
      </c>
      <c r="C58" s="3" t="s">
        <v>15</v>
      </c>
      <c r="D58" s="4">
        <v>71</v>
      </c>
      <c r="E58" s="74" t="s">
        <v>58</v>
      </c>
      <c r="F58" s="73" t="s">
        <v>19</v>
      </c>
      <c r="G58" s="75">
        <v>17</v>
      </c>
      <c r="H58" s="75">
        <v>0</v>
      </c>
      <c r="I58" s="71">
        <f t="shared" si="0"/>
        <v>17</v>
      </c>
      <c r="J58" s="9">
        <v>70</v>
      </c>
      <c r="K58" s="5">
        <f t="shared" si="1"/>
        <v>1190</v>
      </c>
      <c r="L58" s="77">
        <v>4</v>
      </c>
      <c r="M58" s="6">
        <f t="shared" si="2"/>
        <v>13</v>
      </c>
      <c r="N58" s="7">
        <f t="shared" si="3"/>
        <v>910</v>
      </c>
    </row>
    <row r="59" spans="1:14" s="15" customFormat="1" ht="15.75" x14ac:dyDescent="0.25">
      <c r="A59" s="10">
        <v>45041</v>
      </c>
      <c r="B59" s="2">
        <v>45290</v>
      </c>
      <c r="C59" s="3" t="s">
        <v>15</v>
      </c>
      <c r="D59" s="4">
        <v>50</v>
      </c>
      <c r="E59" s="74" t="s">
        <v>59</v>
      </c>
      <c r="F59" s="73" t="s">
        <v>19</v>
      </c>
      <c r="G59" s="75">
        <v>6</v>
      </c>
      <c r="H59" s="75">
        <v>0</v>
      </c>
      <c r="I59" s="71">
        <f t="shared" si="0"/>
        <v>6</v>
      </c>
      <c r="J59" s="9">
        <v>85</v>
      </c>
      <c r="K59" s="5">
        <f>+I59*J59</f>
        <v>510</v>
      </c>
      <c r="L59" s="77">
        <v>0</v>
      </c>
      <c r="M59" s="6">
        <f t="shared" si="2"/>
        <v>6</v>
      </c>
      <c r="N59" s="7">
        <f t="shared" si="3"/>
        <v>510</v>
      </c>
    </row>
    <row r="60" spans="1:14" s="15" customFormat="1" ht="15.75" x14ac:dyDescent="0.25">
      <c r="A60" s="10">
        <v>45041</v>
      </c>
      <c r="B60" s="2">
        <v>45290</v>
      </c>
      <c r="C60" s="3" t="s">
        <v>15</v>
      </c>
      <c r="D60" s="4">
        <v>50</v>
      </c>
      <c r="E60" s="74" t="s">
        <v>60</v>
      </c>
      <c r="F60" s="73" t="s">
        <v>19</v>
      </c>
      <c r="G60" s="75">
        <v>5</v>
      </c>
      <c r="H60" s="75">
        <v>0</v>
      </c>
      <c r="I60" s="71">
        <f t="shared" si="0"/>
        <v>5</v>
      </c>
      <c r="J60" s="9">
        <v>7697</v>
      </c>
      <c r="K60" s="5">
        <f>+I60*J60</f>
        <v>38485</v>
      </c>
      <c r="L60" s="77">
        <v>0</v>
      </c>
      <c r="M60" s="6">
        <f t="shared" si="2"/>
        <v>5</v>
      </c>
      <c r="N60" s="7">
        <f t="shared" si="3"/>
        <v>38485</v>
      </c>
    </row>
    <row r="61" spans="1:14" s="15" customFormat="1" ht="15.75" x14ac:dyDescent="0.25">
      <c r="A61" s="10">
        <v>45070</v>
      </c>
      <c r="B61" s="2">
        <v>45290</v>
      </c>
      <c r="C61" s="3" t="s">
        <v>15</v>
      </c>
      <c r="D61" s="4">
        <v>50</v>
      </c>
      <c r="E61" s="74" t="s">
        <v>61</v>
      </c>
      <c r="F61" s="73" t="s">
        <v>19</v>
      </c>
      <c r="G61" s="75">
        <v>7</v>
      </c>
      <c r="H61" s="75">
        <v>0</v>
      </c>
      <c r="I61" s="71">
        <f t="shared" si="0"/>
        <v>7</v>
      </c>
      <c r="J61" s="9">
        <v>725</v>
      </c>
      <c r="K61" s="5">
        <f t="shared" si="1"/>
        <v>5075</v>
      </c>
      <c r="L61" s="77">
        <v>1</v>
      </c>
      <c r="M61" s="6">
        <f t="shared" si="2"/>
        <v>6</v>
      </c>
      <c r="N61" s="7">
        <f t="shared" si="3"/>
        <v>4350</v>
      </c>
    </row>
    <row r="62" spans="1:14" s="15" customFormat="1" ht="15.75" x14ac:dyDescent="0.25">
      <c r="A62" s="10">
        <v>45041</v>
      </c>
      <c r="B62" s="2">
        <v>45290</v>
      </c>
      <c r="C62" s="3" t="s">
        <v>15</v>
      </c>
      <c r="D62" s="4">
        <v>50</v>
      </c>
      <c r="E62" s="74" t="s">
        <v>62</v>
      </c>
      <c r="F62" s="73" t="s">
        <v>19</v>
      </c>
      <c r="G62" s="75">
        <v>3</v>
      </c>
      <c r="H62" s="75">
        <v>0</v>
      </c>
      <c r="I62" s="71">
        <f t="shared" si="0"/>
        <v>3</v>
      </c>
      <c r="J62" s="9">
        <v>265.5</v>
      </c>
      <c r="K62" s="5">
        <f t="shared" si="1"/>
        <v>796.5</v>
      </c>
      <c r="L62" s="77">
        <v>0</v>
      </c>
      <c r="M62" s="6">
        <f t="shared" si="2"/>
        <v>3</v>
      </c>
      <c r="N62" s="7">
        <f t="shared" si="3"/>
        <v>796.5</v>
      </c>
    </row>
    <row r="63" spans="1:14" s="15" customFormat="1" ht="16.5" thickBot="1" x14ac:dyDescent="0.3">
      <c r="A63" s="10">
        <v>45041</v>
      </c>
      <c r="B63" s="2">
        <v>45290</v>
      </c>
      <c r="C63" s="3" t="s">
        <v>15</v>
      </c>
      <c r="D63" s="4">
        <v>50</v>
      </c>
      <c r="E63" s="74" t="s">
        <v>63</v>
      </c>
      <c r="F63" s="73" t="s">
        <v>19</v>
      </c>
      <c r="G63" s="75">
        <v>200</v>
      </c>
      <c r="H63" s="75">
        <v>0</v>
      </c>
      <c r="I63" s="71">
        <f t="shared" si="0"/>
        <v>200</v>
      </c>
      <c r="J63" s="9">
        <v>14.59</v>
      </c>
      <c r="K63" s="5">
        <f t="shared" si="1"/>
        <v>2918</v>
      </c>
      <c r="L63" s="77">
        <v>0</v>
      </c>
      <c r="M63" s="6">
        <f t="shared" si="2"/>
        <v>200</v>
      </c>
      <c r="N63" s="7">
        <f t="shared" si="3"/>
        <v>2918</v>
      </c>
    </row>
    <row r="64" spans="1:14" s="15" customFormat="1" ht="16.5" thickBot="1" x14ac:dyDescent="0.3">
      <c r="A64" s="89" t="s">
        <v>64</v>
      </c>
      <c r="B64" s="90"/>
      <c r="C64" s="91"/>
      <c r="D64" s="92"/>
      <c r="E64" s="93"/>
      <c r="F64" s="94"/>
      <c r="G64" s="95">
        <f>SUM(G14:G63)</f>
        <v>16118</v>
      </c>
      <c r="H64" s="96"/>
      <c r="I64" s="95">
        <f>SUM(I14:I63)</f>
        <v>16118</v>
      </c>
      <c r="J64" s="97"/>
      <c r="K64" s="97">
        <f>SUM(K14:K63)</f>
        <v>676486.09000000008</v>
      </c>
      <c r="L64" s="98"/>
      <c r="M64" s="99">
        <f>SUM(M14:M63)</f>
        <v>13167</v>
      </c>
      <c r="N64" s="100">
        <f>SUM(N14:N63)</f>
        <v>557396.98</v>
      </c>
    </row>
    <row r="65" spans="1:14" s="15" customFormat="1" ht="15.75" x14ac:dyDescent="0.25">
      <c r="A65" s="101"/>
      <c r="B65" s="78"/>
      <c r="C65" s="78"/>
      <c r="D65" s="78"/>
      <c r="E65" s="78"/>
      <c r="F65" s="78"/>
      <c r="G65" s="102"/>
      <c r="H65" s="102"/>
      <c r="I65" s="103"/>
      <c r="J65" s="104"/>
      <c r="K65" s="104"/>
      <c r="L65" s="105"/>
      <c r="M65" s="106"/>
      <c r="N65" s="107"/>
    </row>
    <row r="66" spans="1:14" s="15" customFormat="1" ht="15.75" x14ac:dyDescent="0.25">
      <c r="I66" s="16"/>
      <c r="L66" s="16"/>
      <c r="M66" s="35"/>
    </row>
    <row r="67" spans="1:14" s="15" customFormat="1" ht="15.75" x14ac:dyDescent="0.25">
      <c r="I67" s="16"/>
      <c r="L67" s="16"/>
      <c r="M67" s="16"/>
    </row>
    <row r="68" spans="1:14" s="15" customFormat="1" ht="15.75" x14ac:dyDescent="0.25">
      <c r="C68" s="16"/>
      <c r="I68" s="16"/>
      <c r="L68" s="16"/>
      <c r="M68" s="16"/>
    </row>
    <row r="69" spans="1:14" s="15" customFormat="1" ht="15.75" x14ac:dyDescent="0.25">
      <c r="C69" s="16"/>
      <c r="I69" s="16"/>
      <c r="L69" s="16"/>
      <c r="M69" s="16"/>
    </row>
    <row r="70" spans="1:14" s="15" customFormat="1" ht="15.75" x14ac:dyDescent="0.25">
      <c r="A70" s="39" t="s">
        <v>65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s="15" customFormat="1" ht="15.75" x14ac:dyDescent="0.25">
      <c r="A71" s="80" t="s">
        <v>122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1:14" s="15" customFormat="1" ht="15.75" x14ac:dyDescent="0.25">
      <c r="A72" s="80" t="s">
        <v>66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1:14" s="15" customFormat="1" ht="15.75" x14ac:dyDescent="0.25"/>
    <row r="74" spans="1:14" s="15" customFormat="1" ht="15.75" x14ac:dyDescent="0.25"/>
  </sheetData>
  <mergeCells count="8">
    <mergeCell ref="A70:N70"/>
    <mergeCell ref="A71:N71"/>
    <mergeCell ref="A72:N72"/>
    <mergeCell ref="A8:N8"/>
    <mergeCell ref="A9:N9"/>
    <mergeCell ref="A10:N10"/>
    <mergeCell ref="A11:N11"/>
    <mergeCell ref="A12:N12"/>
  </mergeCells>
  <pageMargins left="1.1023622047244095" right="0" top="0" bottom="0" header="0.31496062992125984" footer="0"/>
  <pageSetup scale="4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5"/>
  <sheetViews>
    <sheetView tabSelected="1" zoomScale="90" zoomScaleNormal="90" workbookViewId="0">
      <selection activeCell="A7" sqref="A7:N7"/>
    </sheetView>
  </sheetViews>
  <sheetFormatPr baseColWidth="10" defaultRowHeight="15" x14ac:dyDescent="0.25"/>
  <cols>
    <col min="1" max="1" width="16.28515625" customWidth="1"/>
    <col min="2" max="2" width="17.140625" customWidth="1"/>
    <col min="5" max="5" width="57.7109375" customWidth="1"/>
    <col min="7" max="7" width="11.42578125" customWidth="1"/>
    <col min="10" max="10" width="16.5703125" customWidth="1"/>
    <col min="11" max="11" width="21" customWidth="1"/>
    <col min="12" max="12" width="14.28515625" customWidth="1"/>
    <col min="14" max="14" width="19.28515625" customWidth="1"/>
    <col min="15" max="15" width="11.42578125" customWidth="1"/>
  </cols>
  <sheetData>
    <row r="4" spans="1:15" ht="15.75" x14ac:dyDescent="0.25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L4" s="16"/>
      <c r="M4" s="16"/>
      <c r="N4" s="15"/>
    </row>
    <row r="5" spans="1:15" ht="15.75" x14ac:dyDescent="0.25">
      <c r="A5" s="15"/>
      <c r="B5" s="15"/>
      <c r="C5" s="15"/>
      <c r="D5" s="15"/>
      <c r="E5" s="15"/>
      <c r="F5" s="15"/>
      <c r="G5" s="15"/>
      <c r="H5" s="16"/>
      <c r="I5" s="16"/>
      <c r="J5" s="16"/>
      <c r="K5" s="16"/>
      <c r="L5" s="16"/>
      <c r="M5" s="16"/>
      <c r="N5" s="15"/>
    </row>
    <row r="6" spans="1:15" ht="15.75" x14ac:dyDescent="0.25">
      <c r="A6" s="15"/>
      <c r="B6" s="15"/>
      <c r="C6" s="15"/>
      <c r="D6" s="15"/>
      <c r="E6" s="15"/>
      <c r="F6" s="15"/>
      <c r="G6" s="15"/>
      <c r="H6" s="16"/>
      <c r="I6" s="16"/>
      <c r="J6" s="16"/>
      <c r="K6" s="16"/>
      <c r="L6" s="16"/>
      <c r="M6" s="16"/>
      <c r="N6" s="15"/>
    </row>
    <row r="7" spans="1:15" ht="18" x14ac:dyDescent="0.25">
      <c r="A7" s="45" t="s">
        <v>67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5" ht="18" x14ac:dyDescent="0.25">
      <c r="A8" s="43" t="s">
        <v>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5" ht="18" x14ac:dyDescent="0.25">
      <c r="A9" s="45" t="s">
        <v>68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5" ht="18" x14ac:dyDescent="0.25">
      <c r="A10" s="45" t="s">
        <v>69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5" ht="18.75" x14ac:dyDescent="0.3">
      <c r="A11" s="17"/>
      <c r="B11" s="17"/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7"/>
    </row>
    <row r="12" spans="1:15" ht="18.75" thickBot="1" x14ac:dyDescent="0.3">
      <c r="A12" s="46" t="s">
        <v>110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5" ht="51.75" thickBot="1" x14ac:dyDescent="0.3">
      <c r="A13" s="19" t="s">
        <v>70</v>
      </c>
      <c r="B13" s="20" t="s">
        <v>4</v>
      </c>
      <c r="C13" s="20" t="s">
        <v>5</v>
      </c>
      <c r="D13" s="21" t="s">
        <v>6</v>
      </c>
      <c r="E13" s="20" t="s">
        <v>7</v>
      </c>
      <c r="F13" s="22" t="s">
        <v>8</v>
      </c>
      <c r="G13" s="23" t="s">
        <v>111</v>
      </c>
      <c r="H13" s="20" t="s">
        <v>9</v>
      </c>
      <c r="I13" s="20" t="s">
        <v>10</v>
      </c>
      <c r="J13" s="23" t="s">
        <v>11</v>
      </c>
      <c r="K13" s="24" t="s">
        <v>12</v>
      </c>
      <c r="L13" s="24" t="s">
        <v>13</v>
      </c>
      <c r="M13" s="23" t="s">
        <v>112</v>
      </c>
      <c r="N13" s="25" t="s">
        <v>113</v>
      </c>
      <c r="O13" s="37"/>
    </row>
    <row r="14" spans="1:15" ht="18.75" x14ac:dyDescent="0.25">
      <c r="A14" s="26">
        <v>45268</v>
      </c>
      <c r="B14" s="2">
        <v>45381</v>
      </c>
      <c r="C14" s="27" t="s">
        <v>15</v>
      </c>
      <c r="D14" s="28" t="s">
        <v>71</v>
      </c>
      <c r="E14" s="47" t="s">
        <v>72</v>
      </c>
      <c r="F14" s="48" t="s">
        <v>73</v>
      </c>
      <c r="G14" s="49">
        <v>269</v>
      </c>
      <c r="H14" s="50">
        <v>0</v>
      </c>
      <c r="I14" s="51">
        <f>H14+G14</f>
        <v>269</v>
      </c>
      <c r="J14" s="52">
        <v>78</v>
      </c>
      <c r="K14" s="52">
        <f>I14*J14</f>
        <v>20982</v>
      </c>
      <c r="L14" s="53">
        <v>18</v>
      </c>
      <c r="M14" s="54">
        <f>+I14-L14</f>
        <v>251</v>
      </c>
      <c r="N14" s="29">
        <f>+M14*J14</f>
        <v>19578</v>
      </c>
      <c r="O14" s="37"/>
    </row>
    <row r="15" spans="1:15" ht="18.75" x14ac:dyDescent="0.25">
      <c r="A15" s="26">
        <v>45268</v>
      </c>
      <c r="B15" s="2">
        <v>45381</v>
      </c>
      <c r="C15" s="27" t="s">
        <v>15</v>
      </c>
      <c r="D15" s="28" t="s">
        <v>71</v>
      </c>
      <c r="E15" s="55" t="s">
        <v>74</v>
      </c>
      <c r="F15" s="48" t="s">
        <v>75</v>
      </c>
      <c r="G15" s="49">
        <v>115</v>
      </c>
      <c r="H15" s="56">
        <v>0</v>
      </c>
      <c r="I15" s="57">
        <f t="shared" ref="I15" si="0">H15+G15</f>
        <v>115</v>
      </c>
      <c r="J15" s="58">
        <v>163</v>
      </c>
      <c r="K15" s="59">
        <f t="shared" ref="K15" si="1">I15*J15</f>
        <v>18745</v>
      </c>
      <c r="L15" s="60">
        <v>85</v>
      </c>
      <c r="M15" s="61">
        <f t="shared" ref="M15" si="2">+I15-L15</f>
        <v>30</v>
      </c>
      <c r="N15" s="29">
        <f t="shared" ref="N15" si="3">+J15*M15</f>
        <v>4890</v>
      </c>
      <c r="O15" s="37"/>
    </row>
    <row r="16" spans="1:15" ht="18.75" x14ac:dyDescent="0.25">
      <c r="A16" s="26">
        <v>45128</v>
      </c>
      <c r="B16" s="2">
        <v>45381</v>
      </c>
      <c r="C16" s="27" t="s">
        <v>15</v>
      </c>
      <c r="D16" s="28" t="s">
        <v>71</v>
      </c>
      <c r="E16" s="55" t="s">
        <v>76</v>
      </c>
      <c r="F16" s="48" t="s">
        <v>75</v>
      </c>
      <c r="G16" s="49">
        <v>166</v>
      </c>
      <c r="H16" s="56">
        <v>0</v>
      </c>
      <c r="I16" s="57">
        <f t="shared" ref="I16:I44" si="4">H16+G16</f>
        <v>166</v>
      </c>
      <c r="J16" s="58">
        <v>390</v>
      </c>
      <c r="K16" s="59">
        <f t="shared" ref="K16:K45" si="5">I16*J16</f>
        <v>64740</v>
      </c>
      <c r="L16" s="60">
        <v>127</v>
      </c>
      <c r="M16" s="54">
        <f>+I16-L16</f>
        <v>39</v>
      </c>
      <c r="N16" s="29">
        <f t="shared" ref="N16" si="6">+M16*J16</f>
        <v>15210</v>
      </c>
      <c r="O16" s="37"/>
    </row>
    <row r="17" spans="1:15" ht="18.75" x14ac:dyDescent="0.25">
      <c r="A17" s="26">
        <v>45216</v>
      </c>
      <c r="B17" s="2">
        <v>45381</v>
      </c>
      <c r="C17" s="27" t="s">
        <v>15</v>
      </c>
      <c r="D17" s="28">
        <v>79</v>
      </c>
      <c r="E17" s="55" t="s">
        <v>77</v>
      </c>
      <c r="F17" s="48" t="s">
        <v>75</v>
      </c>
      <c r="G17" s="49">
        <v>6</v>
      </c>
      <c r="H17" s="56">
        <v>0</v>
      </c>
      <c r="I17" s="57">
        <f>H17+G17</f>
        <v>6</v>
      </c>
      <c r="J17" s="58">
        <v>430</v>
      </c>
      <c r="K17" s="59">
        <f>I17*J17</f>
        <v>2580</v>
      </c>
      <c r="L17" s="60">
        <v>1</v>
      </c>
      <c r="M17" s="60">
        <f>+I17-L17</f>
        <v>5</v>
      </c>
      <c r="N17" s="29">
        <f>+M17*J17</f>
        <v>2150</v>
      </c>
      <c r="O17" s="37"/>
    </row>
    <row r="18" spans="1:15" ht="18.75" x14ac:dyDescent="0.25">
      <c r="A18" s="26">
        <v>45128</v>
      </c>
      <c r="B18" s="2">
        <v>45381</v>
      </c>
      <c r="C18" s="27" t="s">
        <v>15</v>
      </c>
      <c r="D18" s="28">
        <v>81</v>
      </c>
      <c r="E18" s="55" t="s">
        <v>78</v>
      </c>
      <c r="F18" s="48" t="s">
        <v>75</v>
      </c>
      <c r="G18" s="49">
        <v>34</v>
      </c>
      <c r="H18" s="56">
        <v>0</v>
      </c>
      <c r="I18" s="57">
        <f t="shared" si="4"/>
        <v>34</v>
      </c>
      <c r="J18" s="58">
        <v>195</v>
      </c>
      <c r="K18" s="59">
        <f t="shared" si="5"/>
        <v>6630</v>
      </c>
      <c r="L18" s="60">
        <v>8</v>
      </c>
      <c r="M18" s="60">
        <f t="shared" ref="M18:M44" si="7">+I18-L18</f>
        <v>26</v>
      </c>
      <c r="N18" s="29">
        <f t="shared" ref="N18:N44" si="8">+J18*M18</f>
        <v>5070</v>
      </c>
      <c r="O18" s="37"/>
    </row>
    <row r="19" spans="1:15" ht="18.75" x14ac:dyDescent="0.25">
      <c r="A19" s="26">
        <v>45268</v>
      </c>
      <c r="B19" s="2">
        <v>45381</v>
      </c>
      <c r="C19" s="27" t="s">
        <v>15</v>
      </c>
      <c r="D19" s="28" t="s">
        <v>71</v>
      </c>
      <c r="E19" s="55" t="s">
        <v>79</v>
      </c>
      <c r="F19" s="48" t="s">
        <v>108</v>
      </c>
      <c r="G19" s="49">
        <v>1500</v>
      </c>
      <c r="H19" s="56">
        <v>0</v>
      </c>
      <c r="I19" s="57">
        <f t="shared" si="4"/>
        <v>1500</v>
      </c>
      <c r="J19" s="58">
        <v>91.66</v>
      </c>
      <c r="K19" s="59">
        <f t="shared" si="5"/>
        <v>137490</v>
      </c>
      <c r="L19" s="60">
        <v>600</v>
      </c>
      <c r="M19" s="60">
        <f t="shared" si="7"/>
        <v>900</v>
      </c>
      <c r="N19" s="29">
        <f t="shared" si="8"/>
        <v>82494</v>
      </c>
      <c r="O19" s="37"/>
    </row>
    <row r="20" spans="1:15" ht="18.75" x14ac:dyDescent="0.25">
      <c r="A20" s="26">
        <v>45268</v>
      </c>
      <c r="B20" s="2">
        <v>45381</v>
      </c>
      <c r="C20" s="27" t="s">
        <v>15</v>
      </c>
      <c r="D20" s="28" t="s">
        <v>71</v>
      </c>
      <c r="E20" s="55" t="s">
        <v>80</v>
      </c>
      <c r="F20" s="48" t="s">
        <v>108</v>
      </c>
      <c r="G20" s="49">
        <v>444</v>
      </c>
      <c r="H20" s="56">
        <v>0</v>
      </c>
      <c r="I20" s="57">
        <f t="shared" si="4"/>
        <v>444</v>
      </c>
      <c r="J20" s="58">
        <v>166.6</v>
      </c>
      <c r="K20" s="59">
        <f t="shared" si="5"/>
        <v>73970.399999999994</v>
      </c>
      <c r="L20" s="60">
        <v>298</v>
      </c>
      <c r="M20" s="60">
        <f t="shared" si="7"/>
        <v>146</v>
      </c>
      <c r="N20" s="29">
        <f t="shared" si="8"/>
        <v>24323.599999999999</v>
      </c>
      <c r="O20" s="37"/>
    </row>
    <row r="21" spans="1:15" ht="18.75" x14ac:dyDescent="0.25">
      <c r="A21" s="26">
        <v>45132</v>
      </c>
      <c r="B21" s="2">
        <v>45381</v>
      </c>
      <c r="C21" s="27" t="s">
        <v>15</v>
      </c>
      <c r="D21" s="28">
        <v>14</v>
      </c>
      <c r="E21" s="55" t="s">
        <v>81</v>
      </c>
      <c r="F21" s="48" t="s">
        <v>108</v>
      </c>
      <c r="G21" s="49">
        <v>162</v>
      </c>
      <c r="H21" s="56">
        <v>0</v>
      </c>
      <c r="I21" s="57">
        <f t="shared" si="4"/>
        <v>162</v>
      </c>
      <c r="J21" s="58">
        <v>44.7</v>
      </c>
      <c r="K21" s="59">
        <f t="shared" si="5"/>
        <v>7241.4000000000005</v>
      </c>
      <c r="L21" s="60">
        <v>120</v>
      </c>
      <c r="M21" s="60">
        <f t="shared" si="7"/>
        <v>42</v>
      </c>
      <c r="N21" s="29">
        <f t="shared" si="8"/>
        <v>1877.4</v>
      </c>
      <c r="O21" s="37"/>
    </row>
    <row r="22" spans="1:15" ht="18.75" x14ac:dyDescent="0.25">
      <c r="A22" s="26">
        <v>45268</v>
      </c>
      <c r="B22" s="2">
        <v>45381</v>
      </c>
      <c r="C22" s="27" t="s">
        <v>15</v>
      </c>
      <c r="D22" s="28" t="s">
        <v>71</v>
      </c>
      <c r="E22" s="55" t="s">
        <v>82</v>
      </c>
      <c r="F22" s="48" t="s">
        <v>108</v>
      </c>
      <c r="G22" s="49">
        <v>1500</v>
      </c>
      <c r="H22" s="56">
        <v>0</v>
      </c>
      <c r="I22" s="57">
        <f t="shared" si="4"/>
        <v>1500</v>
      </c>
      <c r="J22" s="58">
        <v>8.9</v>
      </c>
      <c r="K22" s="59">
        <f t="shared" si="5"/>
        <v>13350</v>
      </c>
      <c r="L22" s="60">
        <v>1346</v>
      </c>
      <c r="M22" s="60">
        <f t="shared" si="7"/>
        <v>154</v>
      </c>
      <c r="N22" s="29">
        <f>+J22*M22</f>
        <v>1370.6000000000001</v>
      </c>
      <c r="O22" s="37"/>
    </row>
    <row r="23" spans="1:15" ht="18.75" x14ac:dyDescent="0.25">
      <c r="A23" s="26">
        <v>45268</v>
      </c>
      <c r="B23" s="2">
        <v>45381</v>
      </c>
      <c r="C23" s="27" t="s">
        <v>15</v>
      </c>
      <c r="D23" s="28" t="s">
        <v>71</v>
      </c>
      <c r="E23" s="55" t="s">
        <v>83</v>
      </c>
      <c r="F23" s="48" t="s">
        <v>108</v>
      </c>
      <c r="G23" s="49">
        <v>5500</v>
      </c>
      <c r="H23" s="56">
        <v>0</v>
      </c>
      <c r="I23" s="57">
        <f t="shared" si="4"/>
        <v>5500</v>
      </c>
      <c r="J23" s="58">
        <v>5.0999999999999996</v>
      </c>
      <c r="K23" s="59">
        <f t="shared" si="5"/>
        <v>28049.999999999996</v>
      </c>
      <c r="L23" s="60">
        <v>1065</v>
      </c>
      <c r="M23" s="60">
        <f t="shared" si="7"/>
        <v>4435</v>
      </c>
      <c r="N23" s="29">
        <f t="shared" si="8"/>
        <v>22618.5</v>
      </c>
      <c r="O23" s="37"/>
    </row>
    <row r="24" spans="1:15" ht="18.75" x14ac:dyDescent="0.25">
      <c r="A24" s="26">
        <v>45268</v>
      </c>
      <c r="B24" s="2">
        <v>45381</v>
      </c>
      <c r="C24" s="27" t="s">
        <v>15</v>
      </c>
      <c r="D24" s="28" t="s">
        <v>71</v>
      </c>
      <c r="E24" s="55" t="s">
        <v>84</v>
      </c>
      <c r="F24" s="48" t="s">
        <v>108</v>
      </c>
      <c r="G24" s="49">
        <v>400</v>
      </c>
      <c r="H24" s="56">
        <v>0</v>
      </c>
      <c r="I24" s="57">
        <f t="shared" si="4"/>
        <v>400</v>
      </c>
      <c r="J24" s="58">
        <v>4.55</v>
      </c>
      <c r="K24" s="59">
        <f t="shared" si="5"/>
        <v>1820</v>
      </c>
      <c r="L24" s="60">
        <v>256</v>
      </c>
      <c r="M24" s="60">
        <f t="shared" si="7"/>
        <v>144</v>
      </c>
      <c r="N24" s="29">
        <f>+J24*M24</f>
        <v>655.19999999999993</v>
      </c>
      <c r="O24" s="37"/>
    </row>
    <row r="25" spans="1:15" ht="18.75" x14ac:dyDescent="0.25">
      <c r="A25" s="26">
        <v>45268</v>
      </c>
      <c r="B25" s="2">
        <v>45381</v>
      </c>
      <c r="C25" s="27" t="s">
        <v>15</v>
      </c>
      <c r="D25" s="28" t="s">
        <v>71</v>
      </c>
      <c r="E25" s="55" t="s">
        <v>85</v>
      </c>
      <c r="F25" s="48" t="s">
        <v>75</v>
      </c>
      <c r="G25" s="49">
        <v>45</v>
      </c>
      <c r="H25" s="56">
        <v>0</v>
      </c>
      <c r="I25" s="57">
        <f t="shared" si="4"/>
        <v>45</v>
      </c>
      <c r="J25" s="58">
        <v>230</v>
      </c>
      <c r="K25" s="59">
        <f t="shared" si="5"/>
        <v>10350</v>
      </c>
      <c r="L25" s="60">
        <v>27</v>
      </c>
      <c r="M25" s="60">
        <f t="shared" si="7"/>
        <v>18</v>
      </c>
      <c r="N25" s="29">
        <f>+J25*M25</f>
        <v>4140</v>
      </c>
      <c r="O25" s="37"/>
    </row>
    <row r="26" spans="1:15" ht="18.75" x14ac:dyDescent="0.25">
      <c r="A26" s="26">
        <v>45268</v>
      </c>
      <c r="B26" s="2">
        <v>45381</v>
      </c>
      <c r="C26" s="27" t="s">
        <v>15</v>
      </c>
      <c r="D26" s="28" t="s">
        <v>71</v>
      </c>
      <c r="E26" s="55" t="s">
        <v>86</v>
      </c>
      <c r="F26" s="48" t="s">
        <v>75</v>
      </c>
      <c r="G26" s="49">
        <v>85</v>
      </c>
      <c r="H26" s="56">
        <v>0</v>
      </c>
      <c r="I26" s="57">
        <f t="shared" si="4"/>
        <v>85</v>
      </c>
      <c r="J26" s="58">
        <v>290</v>
      </c>
      <c r="K26" s="59">
        <f t="shared" si="5"/>
        <v>24650</v>
      </c>
      <c r="L26" s="60">
        <v>24</v>
      </c>
      <c r="M26" s="60">
        <f t="shared" si="7"/>
        <v>61</v>
      </c>
      <c r="N26" s="29">
        <f>+J26*M26</f>
        <v>17690</v>
      </c>
      <c r="O26" s="37"/>
    </row>
    <row r="27" spans="1:15" ht="18.75" x14ac:dyDescent="0.25">
      <c r="A27" s="26">
        <v>45132</v>
      </c>
      <c r="B27" s="2">
        <v>45381</v>
      </c>
      <c r="C27" s="27" t="s">
        <v>15</v>
      </c>
      <c r="D27" s="28">
        <v>105</v>
      </c>
      <c r="E27" s="55" t="s">
        <v>87</v>
      </c>
      <c r="F27" s="48" t="s">
        <v>75</v>
      </c>
      <c r="G27" s="49">
        <v>68</v>
      </c>
      <c r="H27" s="56">
        <v>0</v>
      </c>
      <c r="I27" s="57">
        <f t="shared" si="4"/>
        <v>68</v>
      </c>
      <c r="J27" s="58">
        <v>599</v>
      </c>
      <c r="K27" s="59">
        <f t="shared" si="5"/>
        <v>40732</v>
      </c>
      <c r="L27" s="60">
        <v>3</v>
      </c>
      <c r="M27" s="60">
        <f t="shared" si="7"/>
        <v>65</v>
      </c>
      <c r="N27" s="29">
        <f t="shared" si="8"/>
        <v>38935</v>
      </c>
      <c r="O27" s="37"/>
    </row>
    <row r="28" spans="1:15" ht="18.75" x14ac:dyDescent="0.25">
      <c r="A28" s="26">
        <v>45132</v>
      </c>
      <c r="B28" s="2">
        <v>45381</v>
      </c>
      <c r="C28" s="27" t="s">
        <v>15</v>
      </c>
      <c r="D28" s="28">
        <v>43</v>
      </c>
      <c r="E28" s="55" t="s">
        <v>107</v>
      </c>
      <c r="F28" s="62" t="s">
        <v>108</v>
      </c>
      <c r="G28" s="49">
        <v>55</v>
      </c>
      <c r="H28" s="56">
        <v>0</v>
      </c>
      <c r="I28" s="57">
        <f t="shared" si="4"/>
        <v>55</v>
      </c>
      <c r="J28" s="58">
        <v>110</v>
      </c>
      <c r="K28" s="59">
        <f t="shared" si="5"/>
        <v>6050</v>
      </c>
      <c r="L28" s="60">
        <v>18</v>
      </c>
      <c r="M28" s="60">
        <f t="shared" si="7"/>
        <v>37</v>
      </c>
      <c r="N28" s="29">
        <f t="shared" si="8"/>
        <v>4070</v>
      </c>
      <c r="O28" s="37"/>
    </row>
    <row r="29" spans="1:15" ht="18.75" x14ac:dyDescent="0.25">
      <c r="A29" s="26">
        <v>45128</v>
      </c>
      <c r="B29" s="2">
        <v>45381</v>
      </c>
      <c r="C29" s="27" t="s">
        <v>15</v>
      </c>
      <c r="D29" s="28">
        <v>43</v>
      </c>
      <c r="E29" s="55" t="s">
        <v>88</v>
      </c>
      <c r="F29" s="62" t="s">
        <v>108</v>
      </c>
      <c r="G29" s="49">
        <v>69</v>
      </c>
      <c r="H29" s="56">
        <v>0</v>
      </c>
      <c r="I29" s="57">
        <f t="shared" si="4"/>
        <v>69</v>
      </c>
      <c r="J29" s="58">
        <v>165</v>
      </c>
      <c r="K29" s="59">
        <f t="shared" si="5"/>
        <v>11385</v>
      </c>
      <c r="L29" s="60">
        <v>21</v>
      </c>
      <c r="M29" s="60">
        <f t="shared" si="7"/>
        <v>48</v>
      </c>
      <c r="N29" s="29">
        <f t="shared" si="8"/>
        <v>7920</v>
      </c>
      <c r="O29" s="37"/>
    </row>
    <row r="30" spans="1:15" ht="18.75" x14ac:dyDescent="0.25">
      <c r="A30" s="26">
        <v>45268</v>
      </c>
      <c r="B30" s="2">
        <v>45381</v>
      </c>
      <c r="C30" s="27" t="s">
        <v>15</v>
      </c>
      <c r="D30" s="28" t="s">
        <v>71</v>
      </c>
      <c r="E30" s="55" t="s">
        <v>89</v>
      </c>
      <c r="F30" s="48" t="s">
        <v>90</v>
      </c>
      <c r="G30" s="49">
        <v>17</v>
      </c>
      <c r="H30" s="56">
        <v>0</v>
      </c>
      <c r="I30" s="57">
        <f t="shared" si="4"/>
        <v>17</v>
      </c>
      <c r="J30" s="58">
        <v>1250</v>
      </c>
      <c r="K30" s="59">
        <f>I30*J30</f>
        <v>21250</v>
      </c>
      <c r="L30" s="60">
        <v>14</v>
      </c>
      <c r="M30" s="60">
        <f t="shared" si="7"/>
        <v>3</v>
      </c>
      <c r="N30" s="29">
        <f t="shared" si="8"/>
        <v>3750</v>
      </c>
      <c r="O30" s="37"/>
    </row>
    <row r="31" spans="1:15" ht="18.75" x14ac:dyDescent="0.25">
      <c r="A31" s="26">
        <v>45128</v>
      </c>
      <c r="B31" s="2">
        <v>45381</v>
      </c>
      <c r="C31" s="27" t="s">
        <v>15</v>
      </c>
      <c r="D31" s="28">
        <v>81</v>
      </c>
      <c r="E31" s="55" t="s">
        <v>91</v>
      </c>
      <c r="F31" s="48" t="s">
        <v>75</v>
      </c>
      <c r="G31" s="49">
        <v>74</v>
      </c>
      <c r="H31" s="56">
        <v>0</v>
      </c>
      <c r="I31" s="57">
        <f t="shared" si="4"/>
        <v>74</v>
      </c>
      <c r="J31" s="58">
        <v>275</v>
      </c>
      <c r="K31" s="59">
        <f t="shared" si="5"/>
        <v>20350</v>
      </c>
      <c r="L31" s="60">
        <v>16</v>
      </c>
      <c r="M31" s="60">
        <f t="shared" si="7"/>
        <v>58</v>
      </c>
      <c r="N31" s="29">
        <f t="shared" si="8"/>
        <v>15950</v>
      </c>
      <c r="O31" s="37"/>
    </row>
    <row r="32" spans="1:15" ht="18.75" x14ac:dyDescent="0.25">
      <c r="A32" s="26">
        <v>45132</v>
      </c>
      <c r="B32" s="2">
        <v>45381</v>
      </c>
      <c r="C32" s="27" t="s">
        <v>15</v>
      </c>
      <c r="D32" s="28">
        <v>74</v>
      </c>
      <c r="E32" s="55" t="s">
        <v>92</v>
      </c>
      <c r="F32" s="62" t="s">
        <v>108</v>
      </c>
      <c r="G32" s="49">
        <v>42</v>
      </c>
      <c r="H32" s="56">
        <v>0</v>
      </c>
      <c r="I32" s="57">
        <f t="shared" si="4"/>
        <v>42</v>
      </c>
      <c r="J32" s="58">
        <v>78</v>
      </c>
      <c r="K32" s="59">
        <f t="shared" si="5"/>
        <v>3276</v>
      </c>
      <c r="L32" s="60">
        <v>3</v>
      </c>
      <c r="M32" s="60">
        <f t="shared" si="7"/>
        <v>39</v>
      </c>
      <c r="N32" s="29">
        <f t="shared" si="8"/>
        <v>3042</v>
      </c>
      <c r="O32" s="37"/>
    </row>
    <row r="33" spans="1:15" ht="18.75" x14ac:dyDescent="0.25">
      <c r="A33" s="26">
        <v>45132</v>
      </c>
      <c r="B33" s="2">
        <v>45381</v>
      </c>
      <c r="C33" s="27" t="s">
        <v>15</v>
      </c>
      <c r="D33" s="28">
        <v>47</v>
      </c>
      <c r="E33" s="55" t="s">
        <v>93</v>
      </c>
      <c r="F33" s="62" t="s">
        <v>108</v>
      </c>
      <c r="G33" s="49">
        <v>15</v>
      </c>
      <c r="H33" s="56">
        <v>0</v>
      </c>
      <c r="I33" s="57">
        <f t="shared" si="4"/>
        <v>15</v>
      </c>
      <c r="J33" s="58">
        <v>270</v>
      </c>
      <c r="K33" s="59">
        <f t="shared" si="5"/>
        <v>4050</v>
      </c>
      <c r="L33" s="60">
        <v>2</v>
      </c>
      <c r="M33" s="60">
        <f t="shared" si="7"/>
        <v>13</v>
      </c>
      <c r="N33" s="29">
        <f t="shared" si="8"/>
        <v>3510</v>
      </c>
      <c r="O33" s="37"/>
    </row>
    <row r="34" spans="1:15" ht="18.75" x14ac:dyDescent="0.25">
      <c r="A34" s="26">
        <v>45268</v>
      </c>
      <c r="B34" s="2">
        <v>45381</v>
      </c>
      <c r="C34" s="27" t="s">
        <v>15</v>
      </c>
      <c r="D34" s="28" t="s">
        <v>71</v>
      </c>
      <c r="E34" s="55" t="s">
        <v>94</v>
      </c>
      <c r="F34" s="62" t="s">
        <v>108</v>
      </c>
      <c r="G34" s="49">
        <v>116</v>
      </c>
      <c r="H34" s="56">
        <v>0</v>
      </c>
      <c r="I34" s="57">
        <f t="shared" si="4"/>
        <v>116</v>
      </c>
      <c r="J34" s="58">
        <v>170</v>
      </c>
      <c r="K34" s="59">
        <f t="shared" si="5"/>
        <v>19720</v>
      </c>
      <c r="L34" s="60">
        <v>99</v>
      </c>
      <c r="M34" s="60">
        <f t="shared" si="7"/>
        <v>17</v>
      </c>
      <c r="N34" s="29">
        <f t="shared" si="8"/>
        <v>2890</v>
      </c>
      <c r="O34" s="37"/>
    </row>
    <row r="35" spans="1:15" ht="18.75" x14ac:dyDescent="0.25">
      <c r="A35" s="26">
        <v>45132</v>
      </c>
      <c r="B35" s="2">
        <v>45381</v>
      </c>
      <c r="C35" s="27" t="s">
        <v>15</v>
      </c>
      <c r="D35" s="28">
        <v>47</v>
      </c>
      <c r="E35" s="55" t="s">
        <v>95</v>
      </c>
      <c r="F35" s="62" t="s">
        <v>108</v>
      </c>
      <c r="G35" s="49">
        <v>6</v>
      </c>
      <c r="H35" s="56">
        <v>0</v>
      </c>
      <c r="I35" s="57">
        <f t="shared" si="4"/>
        <v>6</v>
      </c>
      <c r="J35" s="58">
        <v>1800</v>
      </c>
      <c r="K35" s="59">
        <f t="shared" si="5"/>
        <v>10800</v>
      </c>
      <c r="L35" s="60">
        <v>5</v>
      </c>
      <c r="M35" s="60">
        <f t="shared" si="7"/>
        <v>1</v>
      </c>
      <c r="N35" s="29">
        <f t="shared" si="8"/>
        <v>1800</v>
      </c>
      <c r="O35" s="37"/>
    </row>
    <row r="36" spans="1:15" ht="18.75" x14ac:dyDescent="0.25">
      <c r="A36" s="26">
        <v>45268</v>
      </c>
      <c r="B36" s="2">
        <v>45381</v>
      </c>
      <c r="C36" s="27" t="s">
        <v>15</v>
      </c>
      <c r="D36" s="28" t="s">
        <v>71</v>
      </c>
      <c r="E36" s="55" t="s">
        <v>96</v>
      </c>
      <c r="F36" s="62" t="s">
        <v>108</v>
      </c>
      <c r="G36" s="49">
        <v>300</v>
      </c>
      <c r="H36" s="56">
        <v>0</v>
      </c>
      <c r="I36" s="57">
        <f t="shared" si="4"/>
        <v>300</v>
      </c>
      <c r="J36" s="58">
        <v>56.6</v>
      </c>
      <c r="K36" s="59">
        <f t="shared" si="5"/>
        <v>16980</v>
      </c>
      <c r="L36" s="60">
        <v>163</v>
      </c>
      <c r="M36" s="60">
        <f t="shared" si="7"/>
        <v>137</v>
      </c>
      <c r="N36" s="29">
        <f t="shared" si="8"/>
        <v>7754.2</v>
      </c>
      <c r="O36" s="37"/>
    </row>
    <row r="37" spans="1:15" ht="18.75" x14ac:dyDescent="0.25">
      <c r="A37" s="26">
        <v>45268</v>
      </c>
      <c r="B37" s="2">
        <v>45381</v>
      </c>
      <c r="C37" s="27" t="s">
        <v>15</v>
      </c>
      <c r="D37" s="28" t="s">
        <v>71</v>
      </c>
      <c r="E37" s="55" t="s">
        <v>97</v>
      </c>
      <c r="F37" s="62" t="s">
        <v>108</v>
      </c>
      <c r="G37" s="49">
        <v>99</v>
      </c>
      <c r="H37" s="56">
        <v>0</v>
      </c>
      <c r="I37" s="57">
        <f t="shared" si="4"/>
        <v>99</v>
      </c>
      <c r="J37" s="58">
        <v>93.3</v>
      </c>
      <c r="K37" s="59">
        <f t="shared" si="5"/>
        <v>9236.6999999999989</v>
      </c>
      <c r="L37" s="60">
        <v>66</v>
      </c>
      <c r="M37" s="60">
        <f t="shared" si="7"/>
        <v>33</v>
      </c>
      <c r="N37" s="29">
        <f t="shared" si="8"/>
        <v>3078.9</v>
      </c>
      <c r="O37" s="37"/>
    </row>
    <row r="38" spans="1:15" ht="18.75" x14ac:dyDescent="0.25">
      <c r="A38" s="26">
        <v>45128</v>
      </c>
      <c r="B38" s="2">
        <v>45381</v>
      </c>
      <c r="C38" s="27" t="s">
        <v>15</v>
      </c>
      <c r="D38" s="28">
        <v>79</v>
      </c>
      <c r="E38" s="55" t="s">
        <v>98</v>
      </c>
      <c r="F38" s="48" t="s">
        <v>75</v>
      </c>
      <c r="G38" s="49">
        <v>14</v>
      </c>
      <c r="H38" s="56">
        <v>0</v>
      </c>
      <c r="I38" s="57">
        <f t="shared" si="4"/>
        <v>14</v>
      </c>
      <c r="J38" s="58">
        <v>750</v>
      </c>
      <c r="K38" s="59">
        <f t="shared" si="5"/>
        <v>10500</v>
      </c>
      <c r="L38" s="60">
        <v>2</v>
      </c>
      <c r="M38" s="60">
        <f t="shared" si="7"/>
        <v>12</v>
      </c>
      <c r="N38" s="29">
        <f t="shared" si="8"/>
        <v>9000</v>
      </c>
      <c r="O38" s="37"/>
    </row>
    <row r="39" spans="1:15" ht="18.75" x14ac:dyDescent="0.25">
      <c r="A39" s="26">
        <v>45128</v>
      </c>
      <c r="B39" s="2">
        <v>45381</v>
      </c>
      <c r="C39" s="27" t="s">
        <v>15</v>
      </c>
      <c r="D39" s="28">
        <v>79</v>
      </c>
      <c r="E39" s="55" t="s">
        <v>99</v>
      </c>
      <c r="F39" s="63" t="s">
        <v>75</v>
      </c>
      <c r="G39" s="49">
        <v>16</v>
      </c>
      <c r="H39" s="64">
        <v>0</v>
      </c>
      <c r="I39" s="57">
        <f t="shared" si="4"/>
        <v>16</v>
      </c>
      <c r="J39" s="58">
        <v>895</v>
      </c>
      <c r="K39" s="59">
        <f t="shared" si="5"/>
        <v>14320</v>
      </c>
      <c r="L39" s="60">
        <v>2</v>
      </c>
      <c r="M39" s="60">
        <f t="shared" si="7"/>
        <v>14</v>
      </c>
      <c r="N39" s="29">
        <f t="shared" si="8"/>
        <v>12530</v>
      </c>
      <c r="O39" s="37"/>
    </row>
    <row r="40" spans="1:15" ht="18.75" x14ac:dyDescent="0.25">
      <c r="A40" s="26">
        <v>45132</v>
      </c>
      <c r="B40" s="2">
        <v>45381</v>
      </c>
      <c r="C40" s="27" t="s">
        <v>15</v>
      </c>
      <c r="D40" s="28">
        <v>47</v>
      </c>
      <c r="E40" s="55" t="s">
        <v>100</v>
      </c>
      <c r="F40" s="63" t="s">
        <v>108</v>
      </c>
      <c r="G40" s="49">
        <v>9</v>
      </c>
      <c r="H40" s="64">
        <v>0</v>
      </c>
      <c r="I40" s="57">
        <f t="shared" si="4"/>
        <v>9</v>
      </c>
      <c r="J40" s="58">
        <v>586</v>
      </c>
      <c r="K40" s="59">
        <f t="shared" si="5"/>
        <v>5274</v>
      </c>
      <c r="L40" s="60">
        <v>0</v>
      </c>
      <c r="M40" s="60">
        <f t="shared" si="7"/>
        <v>9</v>
      </c>
      <c r="N40" s="29">
        <f t="shared" si="8"/>
        <v>5274</v>
      </c>
      <c r="O40" s="37"/>
    </row>
    <row r="41" spans="1:15" ht="18.75" x14ac:dyDescent="0.25">
      <c r="A41" s="26">
        <v>45132</v>
      </c>
      <c r="B41" s="2">
        <v>45381</v>
      </c>
      <c r="C41" s="30" t="s">
        <v>15</v>
      </c>
      <c r="D41" s="28">
        <v>106</v>
      </c>
      <c r="E41" s="55" t="s">
        <v>101</v>
      </c>
      <c r="F41" s="62" t="s">
        <v>108</v>
      </c>
      <c r="G41" s="49">
        <v>7</v>
      </c>
      <c r="H41" s="64">
        <v>0</v>
      </c>
      <c r="I41" s="57">
        <f t="shared" si="4"/>
        <v>7</v>
      </c>
      <c r="J41" s="58">
        <v>360</v>
      </c>
      <c r="K41" s="59">
        <f t="shared" si="5"/>
        <v>2520</v>
      </c>
      <c r="L41" s="60">
        <v>3</v>
      </c>
      <c r="M41" s="60">
        <f t="shared" si="7"/>
        <v>4</v>
      </c>
      <c r="N41" s="29">
        <f t="shared" si="8"/>
        <v>1440</v>
      </c>
      <c r="O41" s="37"/>
    </row>
    <row r="42" spans="1:15" ht="18.75" x14ac:dyDescent="0.25">
      <c r="A42" s="26">
        <v>45132</v>
      </c>
      <c r="B42" s="2">
        <v>45381</v>
      </c>
      <c r="C42" s="27" t="s">
        <v>15</v>
      </c>
      <c r="D42" s="28">
        <v>47</v>
      </c>
      <c r="E42" s="55" t="s">
        <v>102</v>
      </c>
      <c r="F42" s="62" t="s">
        <v>108</v>
      </c>
      <c r="G42" s="49">
        <v>17</v>
      </c>
      <c r="H42" s="64">
        <v>0</v>
      </c>
      <c r="I42" s="57">
        <f t="shared" si="4"/>
        <v>17</v>
      </c>
      <c r="J42" s="65">
        <v>360</v>
      </c>
      <c r="K42" s="59">
        <f t="shared" ref="K42:K43" si="9">I42*J42</f>
        <v>6120</v>
      </c>
      <c r="L42" s="60">
        <v>2</v>
      </c>
      <c r="M42" s="60">
        <f t="shared" si="7"/>
        <v>15</v>
      </c>
      <c r="N42" s="29">
        <f t="shared" si="8"/>
        <v>5400</v>
      </c>
      <c r="O42" s="37"/>
    </row>
    <row r="43" spans="1:15" ht="18.75" x14ac:dyDescent="0.25">
      <c r="A43" s="26">
        <v>45132</v>
      </c>
      <c r="B43" s="2">
        <v>45381</v>
      </c>
      <c r="C43" s="27" t="s">
        <v>15</v>
      </c>
      <c r="D43" s="28">
        <v>47</v>
      </c>
      <c r="E43" s="55" t="s">
        <v>103</v>
      </c>
      <c r="F43" s="62" t="s">
        <v>108</v>
      </c>
      <c r="G43" s="49">
        <v>56</v>
      </c>
      <c r="H43" s="64">
        <v>0</v>
      </c>
      <c r="I43" s="57">
        <f t="shared" si="4"/>
        <v>56</v>
      </c>
      <c r="J43" s="65">
        <v>700</v>
      </c>
      <c r="K43" s="59">
        <f t="shared" si="9"/>
        <v>39200</v>
      </c>
      <c r="L43" s="60">
        <v>4</v>
      </c>
      <c r="M43" s="60">
        <f t="shared" si="7"/>
        <v>52</v>
      </c>
      <c r="N43" s="29">
        <f t="shared" si="8"/>
        <v>36400</v>
      </c>
      <c r="O43" s="37"/>
    </row>
    <row r="44" spans="1:15" ht="18.75" x14ac:dyDescent="0.25">
      <c r="A44" s="26">
        <v>45128</v>
      </c>
      <c r="B44" s="2">
        <v>45381</v>
      </c>
      <c r="C44" s="27" t="s">
        <v>15</v>
      </c>
      <c r="D44" s="28">
        <v>81</v>
      </c>
      <c r="E44" s="55" t="s">
        <v>104</v>
      </c>
      <c r="F44" s="55" t="s">
        <v>108</v>
      </c>
      <c r="G44" s="56">
        <v>4</v>
      </c>
      <c r="H44" s="56">
        <v>0</v>
      </c>
      <c r="I44" s="56">
        <f t="shared" si="4"/>
        <v>4</v>
      </c>
      <c r="J44" s="58">
        <v>350</v>
      </c>
      <c r="K44" s="58">
        <f t="shared" si="5"/>
        <v>1400</v>
      </c>
      <c r="L44" s="60">
        <v>2</v>
      </c>
      <c r="M44" s="60">
        <f t="shared" si="7"/>
        <v>2</v>
      </c>
      <c r="N44" s="29">
        <f t="shared" si="8"/>
        <v>700</v>
      </c>
      <c r="O44" s="37"/>
    </row>
    <row r="45" spans="1:15" ht="18.75" x14ac:dyDescent="0.25">
      <c r="A45" s="26">
        <v>45322</v>
      </c>
      <c r="B45" s="2">
        <v>45381</v>
      </c>
      <c r="C45" s="27" t="s">
        <v>15</v>
      </c>
      <c r="D45" s="28">
        <v>6</v>
      </c>
      <c r="E45" s="66" t="s">
        <v>109</v>
      </c>
      <c r="F45" s="67" t="s">
        <v>108</v>
      </c>
      <c r="G45" s="56">
        <v>0</v>
      </c>
      <c r="H45" s="56">
        <v>50</v>
      </c>
      <c r="I45" s="56">
        <f t="shared" ref="I45" si="10">H45+G45</f>
        <v>50</v>
      </c>
      <c r="J45" s="58">
        <v>10419.4</v>
      </c>
      <c r="K45" s="58">
        <f t="shared" si="5"/>
        <v>520970</v>
      </c>
      <c r="L45" s="60">
        <v>36</v>
      </c>
      <c r="M45" s="60">
        <f t="shared" ref="M45" si="11">+I45-L45</f>
        <v>14</v>
      </c>
      <c r="N45" s="38">
        <f t="shared" ref="N45" si="12">+J45*M45</f>
        <v>145871.6</v>
      </c>
    </row>
    <row r="46" spans="1:15" ht="19.5" x14ac:dyDescent="0.3">
      <c r="A46" s="40" t="s">
        <v>64</v>
      </c>
      <c r="B46" s="41"/>
      <c r="C46" s="41"/>
      <c r="D46" s="41"/>
      <c r="E46" s="41"/>
      <c r="F46" s="42"/>
      <c r="G46" s="31"/>
      <c r="H46" s="31"/>
      <c r="I46" s="31"/>
      <c r="J46" s="32">
        <f>SUM(J14:J44)</f>
        <v>10965.41</v>
      </c>
      <c r="K46" s="32">
        <f>SUM(K14:K44)</f>
        <v>653762.5</v>
      </c>
      <c r="L46" s="31">
        <f>SUM(L14:L44)</f>
        <v>4400</v>
      </c>
      <c r="M46" s="31">
        <f>SUM(M14:M44)</f>
        <v>6810</v>
      </c>
      <c r="N46" s="32">
        <f>SUM(N14:N45)</f>
        <v>511383.00000000012</v>
      </c>
    </row>
    <row r="47" spans="1:15" ht="15.75" x14ac:dyDescent="0.25">
      <c r="A47" s="15"/>
      <c r="B47" s="15"/>
      <c r="C47" s="15"/>
      <c r="D47" s="15"/>
      <c r="E47" s="33" t="s">
        <v>105</v>
      </c>
      <c r="F47" s="15"/>
      <c r="G47" s="15"/>
      <c r="H47" s="16"/>
      <c r="I47" s="16"/>
      <c r="J47" s="16"/>
      <c r="K47" s="34"/>
      <c r="L47" s="34"/>
      <c r="M47" s="16"/>
      <c r="N47" s="15"/>
    </row>
    <row r="48" spans="1:15" ht="15.75" x14ac:dyDescent="0.25">
      <c r="A48" s="15"/>
      <c r="B48" s="15"/>
      <c r="C48" s="15"/>
      <c r="D48" s="15"/>
      <c r="E48" s="33"/>
      <c r="F48" s="15"/>
      <c r="G48" s="15"/>
      <c r="H48" s="16"/>
      <c r="I48" s="16"/>
      <c r="J48" s="16"/>
      <c r="K48" s="34"/>
      <c r="L48" s="34"/>
      <c r="M48" s="16"/>
      <c r="N48" s="15"/>
    </row>
    <row r="49" spans="1:14" ht="15.75" x14ac:dyDescent="0.25">
      <c r="A49" s="15"/>
      <c r="B49" s="15"/>
      <c r="C49" s="15"/>
      <c r="D49" s="15"/>
      <c r="E49" s="33"/>
      <c r="F49" s="15"/>
      <c r="G49" s="15"/>
      <c r="H49" s="16"/>
      <c r="I49" s="16"/>
      <c r="J49" s="16"/>
      <c r="K49" s="34"/>
      <c r="L49" s="34"/>
      <c r="M49" s="16"/>
      <c r="N49" s="15"/>
    </row>
    <row r="50" spans="1:14" ht="15.75" x14ac:dyDescent="0.25">
      <c r="A50" s="15"/>
      <c r="B50" s="15"/>
      <c r="C50" s="15"/>
      <c r="D50" s="15"/>
      <c r="E50" s="33"/>
      <c r="F50" s="15"/>
      <c r="G50" s="15"/>
      <c r="H50" s="16"/>
      <c r="I50" s="16"/>
      <c r="J50" s="16"/>
      <c r="K50" s="34"/>
      <c r="L50" s="34"/>
      <c r="M50" s="16"/>
      <c r="N50" s="15"/>
    </row>
    <row r="51" spans="1:14" ht="15.75" x14ac:dyDescent="0.25">
      <c r="A51" s="16"/>
      <c r="B51" s="16"/>
      <c r="C51" s="15"/>
      <c r="D51" s="15"/>
      <c r="E51" s="15"/>
      <c r="F51" s="15"/>
      <c r="G51" s="15"/>
      <c r="H51" s="16"/>
      <c r="I51" s="16"/>
      <c r="J51" s="16"/>
      <c r="K51" s="16"/>
      <c r="L51" s="16"/>
      <c r="M51" s="35"/>
      <c r="N51" s="16"/>
    </row>
    <row r="52" spans="1:14" ht="15.7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36"/>
      <c r="N52" s="36"/>
    </row>
    <row r="53" spans="1:14" ht="18" x14ac:dyDescent="0.25">
      <c r="A53" s="43" t="s">
        <v>65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8.75" x14ac:dyDescent="0.3">
      <c r="A54" s="44" t="s">
        <v>106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ht="18.75" x14ac:dyDescent="0.3">
      <c r="A55" s="44" t="s">
        <v>66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</sheetData>
  <mergeCells count="9">
    <mergeCell ref="A46:F46"/>
    <mergeCell ref="A53:N53"/>
    <mergeCell ref="A54:N54"/>
    <mergeCell ref="A55:N55"/>
    <mergeCell ref="A7:N7"/>
    <mergeCell ref="A8:N8"/>
    <mergeCell ref="A9:N9"/>
    <mergeCell ref="A10:N10"/>
    <mergeCell ref="A12:N12"/>
  </mergeCells>
  <pageMargins left="0.31496062992125984" right="0.11811023622047245" top="0" bottom="0.74803149606299213" header="0.31496062992125984" footer="0.31496062992125984"/>
  <pageSetup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 Fijo</dc:creator>
  <cp:lastModifiedBy>Activo Fijo</cp:lastModifiedBy>
  <cp:lastPrinted>2024-04-15T15:24:49Z</cp:lastPrinted>
  <dcterms:created xsi:type="dcterms:W3CDTF">2024-01-10T20:17:39Z</dcterms:created>
  <dcterms:modified xsi:type="dcterms:W3CDTF">2024-04-15T15:34:06Z</dcterms:modified>
</cp:coreProperties>
</file>