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Balence Gral. Octubre  2023" sheetId="8" r:id="rId1"/>
    <sheet name="ESTADO DE RESULTADO OCTUB 2023" sheetId="9" r:id="rId2"/>
  </sheets>
  <definedNames>
    <definedName name="_xlnm.Print_Area" localSheetId="1">'ESTADO DE RESULTADO OCTUB 2023'!$A$1:$C$76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9" l="1"/>
  <c r="C20" i="9"/>
  <c r="C29" i="9"/>
  <c r="C40" i="9"/>
  <c r="C351" i="8"/>
  <c r="C341" i="8"/>
  <c r="C335" i="8"/>
  <c r="C343" i="8" l="1"/>
  <c r="C353" i="8" s="1"/>
  <c r="C354" i="8" s="1"/>
  <c r="C307" i="8"/>
  <c r="C297" i="8"/>
  <c r="C291" i="8"/>
  <c r="C261" i="8"/>
  <c r="C251" i="8"/>
  <c r="C245" i="8"/>
  <c r="C299" i="8" l="1"/>
  <c r="C309" i="8" s="1"/>
  <c r="C310" i="8" s="1"/>
  <c r="C253" i="8"/>
  <c r="C263" i="8" s="1"/>
  <c r="C264" i="8" s="1"/>
  <c r="C55" i="9"/>
  <c r="C23" i="9" l="1"/>
  <c r="C65" i="9"/>
  <c r="C215" i="8"/>
  <c r="C205" i="8"/>
  <c r="C199" i="8"/>
  <c r="C207" i="8" l="1"/>
  <c r="C217" i="8" s="1"/>
  <c r="C218" i="8" s="1"/>
  <c r="C169" i="8"/>
  <c r="C159" i="8"/>
  <c r="C153" i="8"/>
  <c r="C161" i="8" l="1"/>
  <c r="C171" i="8" s="1"/>
  <c r="C172" i="8" s="1"/>
  <c r="C125" i="8"/>
  <c r="C115" i="8"/>
  <c r="C109" i="8"/>
  <c r="C117" i="8" l="1"/>
  <c r="C127" i="8" s="1"/>
  <c r="C128" i="8" s="1"/>
  <c r="C80" i="8"/>
  <c r="C70" i="8"/>
  <c r="C64" i="8"/>
  <c r="C72" i="8" l="1"/>
  <c r="C82" i="8" s="1"/>
  <c r="C83" i="8" s="1"/>
  <c r="C33" i="8"/>
  <c r="C23" i="8"/>
  <c r="C17" i="8"/>
  <c r="C25" i="8" l="1"/>
  <c r="C35" i="8" s="1"/>
  <c r="C36" i="8" s="1"/>
  <c r="C51" i="9"/>
  <c r="C68" i="9" l="1"/>
  <c r="C73" i="9" s="1"/>
</calcChain>
</file>

<file path=xl/sharedStrings.xml><?xml version="1.0" encoding="utf-8"?>
<sst xmlns="http://schemas.openxmlformats.org/spreadsheetml/2006/main" count="431" uniqueCount="135">
  <si>
    <t xml:space="preserve">ACTIVOS </t>
  </si>
  <si>
    <t xml:space="preserve">ACTIVOS CORRIENTES  </t>
  </si>
  <si>
    <t xml:space="preserve">DISPONIBILIDAD DE EFECTIVO </t>
  </si>
  <si>
    <t xml:space="preserve">APROPIACION NO PROGRAMADA </t>
  </si>
  <si>
    <t xml:space="preserve">TOTAL ACTIVO CORRIENTES </t>
  </si>
  <si>
    <t xml:space="preserve">ACTIVOS NO  CORRIENTES </t>
  </si>
  <si>
    <t xml:space="preserve">TOTAL DE ACTIVOS NO CORRIENTES </t>
  </si>
  <si>
    <t xml:space="preserve">PASIVOS CORRIENTES </t>
  </si>
  <si>
    <t xml:space="preserve">TOTAL PASIVOS CORRIENTES </t>
  </si>
  <si>
    <t xml:space="preserve">PASIVOS NO CORRIENTES </t>
  </si>
  <si>
    <t xml:space="preserve">TOTAL PASIVOS NO CORRIENTES </t>
  </si>
  <si>
    <t>Preparado por:</t>
  </si>
  <si>
    <t>Revisado por:</t>
  </si>
  <si>
    <t>BIENES DE USO (ACTIVOS NO FINANCIEROS)</t>
  </si>
  <si>
    <t>Aprobado por:</t>
  </si>
  <si>
    <t>Capitan Cont., ERD.</t>
  </si>
  <si>
    <t>Tte. Coronel Cont., ERD.</t>
  </si>
  <si>
    <t xml:space="preserve">MINISTERIO DE DEFENSA </t>
  </si>
  <si>
    <t xml:space="preserve">CUERPO ESPECIALIZADO PARA LA SEGURIDAD DEL METRO </t>
  </si>
  <si>
    <t xml:space="preserve">BALANCE GENERAL </t>
  </si>
  <si>
    <t>VALORES EN RD$</t>
  </si>
  <si>
    <t xml:space="preserve"> </t>
  </si>
  <si>
    <t>TOTAL PASIVO Y PATRIMONIO</t>
  </si>
  <si>
    <t>"Todo Por La  Patria"</t>
  </si>
  <si>
    <t>TOTAL DE ACTIVOS CORRIENTES Y NO CORRIENTES</t>
  </si>
  <si>
    <t xml:space="preserve">Licda. PAULA CORPORAN MEDINA </t>
  </si>
  <si>
    <t xml:space="preserve"> Coronel Contadora, ERD.</t>
  </si>
  <si>
    <t>Licda. EULOGIA PINALES VARGAS</t>
  </si>
  <si>
    <t>Licdo. RAFAEL UBRI MONTERO</t>
  </si>
  <si>
    <t xml:space="preserve">Auditor Interno </t>
  </si>
  <si>
    <t>Encargada de Contabilidad</t>
  </si>
  <si>
    <t>Sub-Directora Financiera</t>
  </si>
  <si>
    <t>INVENTARIO DE MATERIALES  GASTABLES</t>
  </si>
  <si>
    <t xml:space="preserve">BIENES INTANGIBLES NO CONSUMIDO </t>
  </si>
  <si>
    <t xml:space="preserve">TOTAL PATRIMONIO </t>
  </si>
  <si>
    <t>CUENTA POR PAGAR AÑOS ANTERIORES.</t>
  </si>
  <si>
    <t>ANEXO I</t>
  </si>
  <si>
    <t>ANEXO II</t>
  </si>
  <si>
    <t>ANEXO III</t>
  </si>
  <si>
    <t>CUENTAS POR COBRAR LARGO PLAZO</t>
  </si>
  <si>
    <t>ANEXO IV</t>
  </si>
  <si>
    <t xml:space="preserve"> ANEXO V</t>
  </si>
  <si>
    <t>ANEXO VI</t>
  </si>
  <si>
    <t>CTAS.</t>
  </si>
  <si>
    <t>DETALLES</t>
  </si>
  <si>
    <t>INGRESOS</t>
  </si>
  <si>
    <t>REMUNERACIONES T CONTRIBUCIONES</t>
  </si>
  <si>
    <t>CONTRATACION DE SERVICIOS</t>
  </si>
  <si>
    <t>MATERIALES Y SUMINISTRO</t>
  </si>
  <si>
    <t>BIENES MUEBLE, INMUEBLES E ITANGIBLES</t>
  </si>
  <si>
    <t>OBRAS EN EDIFICACIONES</t>
  </si>
  <si>
    <t>GASTOS</t>
  </si>
  <si>
    <t>2.1.1</t>
  </si>
  <si>
    <t>2.1.2</t>
  </si>
  <si>
    <t>REMUNERACIONES</t>
  </si>
  <si>
    <t>SOBRE SUELDOS</t>
  </si>
  <si>
    <t>CONTRIBUCIONES A LA SEGURIDAD SOCIAL</t>
  </si>
  <si>
    <t>TOTAL INGRESOS RD$</t>
  </si>
  <si>
    <t>TOTAL REMUNERACIONES Y CONTRIBUCIONES</t>
  </si>
  <si>
    <t>2.2.1</t>
  </si>
  <si>
    <t>2.2.2</t>
  </si>
  <si>
    <t>2.2.5</t>
  </si>
  <si>
    <t>2.2.6</t>
  </si>
  <si>
    <t>2.2.7</t>
  </si>
  <si>
    <t>2.2.8</t>
  </si>
  <si>
    <t>2.2.9</t>
  </si>
  <si>
    <t>SERVICIOS BASICOS</t>
  </si>
  <si>
    <t>PUBLICIDAD, IMPRESION Y ENCUADERNACION</t>
  </si>
  <si>
    <t>ALQUILERES Y RENTAS</t>
  </si>
  <si>
    <t>SEGUROS</t>
  </si>
  <si>
    <t xml:space="preserve">OTROS SERVICIOS NO INCLUIDOS EN CONCEPTOS ANTERIORES </t>
  </si>
  <si>
    <t>OTRAS CONTRATACIONES DE SERVICIOS</t>
  </si>
  <si>
    <t>TOTAL CONTRATACION SERVICIOS</t>
  </si>
  <si>
    <t>2.3.1</t>
  </si>
  <si>
    <t>2.3.2</t>
  </si>
  <si>
    <t>2.3.3</t>
  </si>
  <si>
    <t>2.3.4</t>
  </si>
  <si>
    <t>2.3.5</t>
  </si>
  <si>
    <t>ALIMENTOS Y PRODUCTOS AGROFORESTALES</t>
  </si>
  <si>
    <t>TEXTILES Y VESTUARIOS</t>
  </si>
  <si>
    <t>PRODUCTO PAPEL CARTON E IMPRESOS</t>
  </si>
  <si>
    <t>PRODUCTOS FARMACEUTICOS</t>
  </si>
  <si>
    <t>PRODUCTOS DE CUERO, CAUCHO Y PLASTICO</t>
  </si>
  <si>
    <t>2.3.6</t>
  </si>
  <si>
    <t>2.3.7</t>
  </si>
  <si>
    <t>2.3.9</t>
  </si>
  <si>
    <t>PRODUCTOS DE MINERALES METALICOS Y NO METALICOS</t>
  </si>
  <si>
    <t>COMBUSTIBLES, LUBRICANTES Y PRODUCTOS QUIMICOS</t>
  </si>
  <si>
    <t>PRODUCTOS Y UTILES VARIOS</t>
  </si>
  <si>
    <t>TOTAL MATERIALES Y SUMINISTROS</t>
  </si>
  <si>
    <t>BIENES MUEBLES, INMUEBLES E INTANGIBLES</t>
  </si>
  <si>
    <t>2.6.1</t>
  </si>
  <si>
    <t>2.6.2</t>
  </si>
  <si>
    <t>2.6.5</t>
  </si>
  <si>
    <t>2.6.7</t>
  </si>
  <si>
    <t>MOBILIARIO Y EQUIPO</t>
  </si>
  <si>
    <t>MOBILIARIO Y EQUIPO EDUCACIONAL</t>
  </si>
  <si>
    <t>MAQUINARIA, OTROS EQUIPOS Y HERRAMIENTAS</t>
  </si>
  <si>
    <t>ACTIVOS BIOLOGICOS</t>
  </si>
  <si>
    <t>TOTAL BIENES MUEBLES, INMUEBLES E INTANGIBLES</t>
  </si>
  <si>
    <t>TOTAL GENERAL DE GASTOS</t>
  </si>
  <si>
    <t>PARTIDAS EN PREVENTIVOS-COMPROMISO</t>
  </si>
  <si>
    <t>TOTAL INGRESOS MENOS GASTOS</t>
  </si>
  <si>
    <t>REPUBLICA DOMINICANA</t>
  </si>
  <si>
    <t>MINISTERIO DE DEFENSA</t>
  </si>
  <si>
    <t>"TODO POR LA PATRIA"</t>
  </si>
  <si>
    <t>2.1.5</t>
  </si>
  <si>
    <t>CUERPO ESPECIALIZADO PARA LA SEGURIDAD DEL METRO</t>
  </si>
  <si>
    <t>ESTADO DE RESULTADOS</t>
  </si>
  <si>
    <t xml:space="preserve">PRESUPUESTO VIGENTE </t>
  </si>
  <si>
    <t>SERVICIOS REPARACIONES MENORES E INSTALACIONES</t>
  </si>
  <si>
    <t>2.6.6</t>
  </si>
  <si>
    <t>EQUIPOS DE DEFENSA Y SEGURIDAD</t>
  </si>
  <si>
    <t>2.6.3</t>
  </si>
  <si>
    <t>EQUIPO E INSTRUMENTAL, CIENTIFICO Y LABORATORIO</t>
  </si>
  <si>
    <t>TOTAL INGRESO MENOS GASTOS</t>
  </si>
  <si>
    <t>DEL 01-01 AL 31-01-2023.</t>
  </si>
  <si>
    <t>DEL 01-02 AL 28-02-2023.</t>
  </si>
  <si>
    <t>DEL 01-03 AL 31-03-2023.</t>
  </si>
  <si>
    <t>Licdo. JUAN M. SURIEL BUENO,</t>
  </si>
  <si>
    <t>DEL 01-04 AL 30-04-2023.</t>
  </si>
  <si>
    <t>2.6.9</t>
  </si>
  <si>
    <t>EDIFICIOS, ESTRUCTURAS, TIERRAS, TERRENOS Y OBJETOS DE VALOR</t>
  </si>
  <si>
    <t>DEL 01-07 AL 31-07-2023.</t>
  </si>
  <si>
    <t>TRANFERENCIAS CORRIENTES</t>
  </si>
  <si>
    <t>TRANSFERENCIAS CORRIENTES</t>
  </si>
  <si>
    <t>2.4.1</t>
  </si>
  <si>
    <t>TRANSFERENCIAS CORRIENTES AL SECTOR PRIVADO</t>
  </si>
  <si>
    <t>TOTAL TRANSFERENCIAS CORRIENTES</t>
  </si>
  <si>
    <t>DEL 01-08 AL 31-08-2023.</t>
  </si>
  <si>
    <t>DEL 01-09 AL 30-09-2023.</t>
  </si>
  <si>
    <t>DEL 01-10 AL 31-10-2023.</t>
  </si>
  <si>
    <t>DEL 01-10 AL 31-10-2023</t>
  </si>
  <si>
    <t>GASTOS ACUMULADOS ENERO-OCTUBRE 2023</t>
  </si>
  <si>
    <t>RESULTADO AL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</si>
</sst>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43" fontId="0" fillId="0" borderId="0" xfId="0" applyNumberFormat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43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43" fontId="6" fillId="2" borderId="0" xfId="1" applyFont="1" applyFill="1"/>
    <xf numFmtId="0" fontId="5" fillId="2" borderId="0" xfId="0" applyFont="1" applyFill="1"/>
    <xf numFmtId="43" fontId="8" fillId="2" borderId="0" xfId="1" applyFont="1" applyFill="1"/>
    <xf numFmtId="43" fontId="5" fillId="2" borderId="0" xfId="1" applyFont="1" applyFill="1" applyAlignment="1">
      <alignment horizontal="center"/>
    </xf>
    <xf numFmtId="43" fontId="5" fillId="2" borderId="0" xfId="1" applyFont="1" applyFill="1"/>
    <xf numFmtId="2" fontId="6" fillId="2" borderId="1" xfId="1" applyNumberFormat="1" applyFont="1" applyFill="1" applyBorder="1"/>
    <xf numFmtId="2" fontId="5" fillId="2" borderId="1" xfId="1" applyNumberFormat="1" applyFont="1" applyFill="1" applyBorder="1"/>
    <xf numFmtId="43" fontId="6" fillId="2" borderId="1" xfId="1" applyFont="1" applyFill="1" applyBorder="1"/>
    <xf numFmtId="43" fontId="5" fillId="2" borderId="2" xfId="1" applyFont="1" applyFill="1" applyBorder="1"/>
    <xf numFmtId="0" fontId="2" fillId="0" borderId="0" xfId="0" applyFont="1"/>
    <xf numFmtId="43" fontId="5" fillId="2" borderId="4" xfId="1" applyFont="1" applyFill="1" applyBorder="1"/>
    <xf numFmtId="43" fontId="5" fillId="2" borderId="3" xfId="1" applyFont="1" applyFill="1" applyBorder="1"/>
    <xf numFmtId="43" fontId="0" fillId="2" borderId="0" xfId="1" applyFont="1" applyFill="1" applyAlignment="1"/>
    <xf numFmtId="43" fontId="9" fillId="2" borderId="0" xfId="1" applyFont="1" applyFill="1" applyBorder="1" applyAlignment="1">
      <alignment horizontal="right"/>
    </xf>
    <xf numFmtId="43" fontId="0" fillId="0" borderId="0" xfId="1" applyFont="1" applyAlignment="1"/>
    <xf numFmtId="43" fontId="2" fillId="0" borderId="5" xfId="1" applyFont="1" applyBorder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/>
    <xf numFmtId="43" fontId="2" fillId="3" borderId="0" xfId="1" applyFont="1" applyFill="1"/>
    <xf numFmtId="43" fontId="0" fillId="3" borderId="0" xfId="1" applyFont="1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2" fillId="2" borderId="0" xfId="0" applyFont="1" applyFill="1"/>
    <xf numFmtId="43" fontId="9" fillId="2" borderId="0" xfId="1" applyFont="1" applyFill="1"/>
    <xf numFmtId="0" fontId="0" fillId="0" borderId="0" xfId="0" applyFill="1"/>
    <xf numFmtId="43" fontId="0" fillId="0" borderId="0" xfId="1" applyFont="1" applyFill="1"/>
    <xf numFmtId="0" fontId="2" fillId="0" borderId="0" xfId="0" applyFont="1" applyFill="1"/>
    <xf numFmtId="43" fontId="1" fillId="0" borderId="5" xfId="1" applyFont="1" applyFill="1" applyBorder="1"/>
    <xf numFmtId="43" fontId="2" fillId="0" borderId="5" xfId="1" applyFont="1" applyFill="1" applyBorder="1"/>
    <xf numFmtId="43" fontId="2" fillId="0" borderId="0" xfId="1" applyFont="1" applyFill="1"/>
    <xf numFmtId="43" fontId="0" fillId="0" borderId="5" xfId="1" applyFont="1" applyFill="1" applyBorder="1"/>
    <xf numFmtId="43" fontId="2" fillId="0" borderId="0" xfId="1" applyFont="1" applyBorder="1"/>
    <xf numFmtId="164" fontId="0" fillId="0" borderId="0" xfId="0" applyNumberFormat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2200275</xdr:colOff>
      <xdr:row>0</xdr:row>
      <xdr:rowOff>0</xdr:rowOff>
    </xdr:from>
    <xdr:ext cx="1333499" cy="790575"/>
    <xdr:pic>
      <xdr:nvPicPr>
        <xdr:cNvPr id="3" name="Imagen 1" descr="LOGO CESME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47</xdr:row>
      <xdr:rowOff>0</xdr:rowOff>
    </xdr:from>
    <xdr:ext cx="1333499" cy="790575"/>
    <xdr:pic>
      <xdr:nvPicPr>
        <xdr:cNvPr id="4" name="Imagen 1" descr="LOGO CESMET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92</xdr:row>
      <xdr:rowOff>0</xdr:rowOff>
    </xdr:from>
    <xdr:ext cx="1333499" cy="790575"/>
    <xdr:pic>
      <xdr:nvPicPr>
        <xdr:cNvPr id="6" name="Imagen 1" descr="LOGO CESMET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924877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136</xdr:row>
      <xdr:rowOff>0</xdr:rowOff>
    </xdr:from>
    <xdr:ext cx="1333499" cy="790575"/>
    <xdr:pic>
      <xdr:nvPicPr>
        <xdr:cNvPr id="7" name="Imagen 1" descr="LOGO CESMET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1773555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182</xdr:row>
      <xdr:rowOff>0</xdr:rowOff>
    </xdr:from>
    <xdr:ext cx="1333499" cy="790575"/>
    <xdr:pic>
      <xdr:nvPicPr>
        <xdr:cNvPr id="10" name="Imagen 1" descr="LOGO CESMET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622232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228</xdr:row>
      <xdr:rowOff>0</xdr:rowOff>
    </xdr:from>
    <xdr:ext cx="1333499" cy="790575"/>
    <xdr:pic>
      <xdr:nvPicPr>
        <xdr:cNvPr id="12" name="Imagen 1" descr="LOGO CESMET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50901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274</xdr:row>
      <xdr:rowOff>0</xdr:rowOff>
    </xdr:from>
    <xdr:ext cx="1333499" cy="790575"/>
    <xdr:pic>
      <xdr:nvPicPr>
        <xdr:cNvPr id="14" name="Imagen 1" descr="LOGO CESMET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4395787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318</xdr:row>
      <xdr:rowOff>0</xdr:rowOff>
    </xdr:from>
    <xdr:ext cx="1333499" cy="790575"/>
    <xdr:pic>
      <xdr:nvPicPr>
        <xdr:cNvPr id="13" name="Imagen 1" descr="LOGO CESMET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5282565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1589486</xdr:colOff>
      <xdr:row>1</xdr:row>
      <xdr:rowOff>154783</xdr:rowOff>
    </xdr:from>
    <xdr:ext cx="1345405" cy="636983"/>
    <xdr:pic>
      <xdr:nvPicPr>
        <xdr:cNvPr id="3" name="Imagen 1" descr="LOGO CESMET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1455" y="345283"/>
          <a:ext cx="1345405" cy="636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75</xdr:row>
      <xdr:rowOff>352424</xdr:rowOff>
    </xdr:from>
    <xdr:to>
      <xdr:col>1</xdr:col>
      <xdr:colOff>1676399</xdr:colOff>
      <xdr:row>75</xdr:row>
      <xdr:rowOff>1085849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0" y="13392149"/>
          <a:ext cx="2190749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Licda. PAULA CORPORAN MEDINA</a:t>
          </a:r>
        </a:p>
        <a:p>
          <a:pPr algn="ctr"/>
          <a:r>
            <a:rPr lang="es-US" sz="1100"/>
            <a:t>Coronel contador, ERD</a:t>
          </a:r>
        </a:p>
        <a:p>
          <a:pPr algn="ctr"/>
          <a:r>
            <a:rPr lang="es-US" sz="1100"/>
            <a:t>Sub-Directora Financiera</a:t>
          </a:r>
        </a:p>
      </xdr:txBody>
    </xdr:sp>
    <xdr:clientData/>
  </xdr:twoCellAnchor>
  <xdr:twoCellAnchor>
    <xdr:from>
      <xdr:col>1</xdr:col>
      <xdr:colOff>1590676</xdr:colOff>
      <xdr:row>75</xdr:row>
      <xdr:rowOff>352426</xdr:rowOff>
    </xdr:from>
    <xdr:to>
      <xdr:col>1</xdr:col>
      <xdr:colOff>3705225</xdr:colOff>
      <xdr:row>75</xdr:row>
      <xdr:rowOff>1085850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2105026" y="13392151"/>
          <a:ext cx="2114549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Licda. EULOGIA PINALES VARGAS</a:t>
          </a:r>
        </a:p>
        <a:p>
          <a:pPr algn="ctr"/>
          <a:r>
            <a:rPr lang="es-US" sz="1100" b="0"/>
            <a:t>Capitan contador, ERD</a:t>
          </a:r>
        </a:p>
        <a:p>
          <a:pPr algn="ctr"/>
          <a:r>
            <a:rPr lang="es-US" sz="1100" b="0"/>
            <a:t>Encargada de Contabilidad </a:t>
          </a:r>
        </a:p>
      </xdr:txBody>
    </xdr:sp>
    <xdr:clientData/>
  </xdr:twoCellAnchor>
  <xdr:twoCellAnchor>
    <xdr:from>
      <xdr:col>1</xdr:col>
      <xdr:colOff>3667125</xdr:colOff>
      <xdr:row>75</xdr:row>
      <xdr:rowOff>361951</xdr:rowOff>
    </xdr:from>
    <xdr:to>
      <xdr:col>3</xdr:col>
      <xdr:colOff>9525</xdr:colOff>
      <xdr:row>75</xdr:row>
      <xdr:rowOff>990601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4181475" y="13401676"/>
          <a:ext cx="1981200" cy="628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Lcdo. JUAN M. SURIEL BUENO</a:t>
          </a:r>
        </a:p>
        <a:p>
          <a:pPr algn="ctr"/>
          <a:r>
            <a:rPr lang="es-US" sz="1100" b="0"/>
            <a:t>Tte. Coronel Contador, ERD</a:t>
          </a:r>
        </a:p>
        <a:p>
          <a:pPr algn="ctr"/>
          <a:r>
            <a:rPr lang="es-US" sz="1100" b="0"/>
            <a:t>Auditor Interno</a:t>
          </a:r>
        </a:p>
        <a:p>
          <a:endParaRPr lang="es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0"/>
  <sheetViews>
    <sheetView tabSelected="1" topLeftCell="A329" workbookViewId="0">
      <selection activeCell="F343" sqref="F343"/>
    </sheetView>
  </sheetViews>
  <sheetFormatPr baseColWidth="10" defaultRowHeight="15" x14ac:dyDescent="0.25"/>
  <cols>
    <col min="1" max="1" width="33.7109375" customWidth="1"/>
    <col min="2" max="2" width="26.85546875" customWidth="1"/>
    <col min="3" max="3" width="27.42578125" customWidth="1"/>
    <col min="4" max="4" width="0.28515625" customWidth="1"/>
    <col min="6" max="6" width="15.140625" bestFit="1" customWidth="1"/>
    <col min="7" max="7" width="14.42578125" customWidth="1"/>
  </cols>
  <sheetData>
    <row r="2" spans="1:3" x14ac:dyDescent="0.25">
      <c r="A2" s="20"/>
      <c r="B2" s="20"/>
      <c r="C2" s="20"/>
    </row>
    <row r="3" spans="1:3" x14ac:dyDescent="0.25">
      <c r="A3" s="20"/>
      <c r="B3" s="20"/>
      <c r="C3" s="20"/>
    </row>
    <row r="4" spans="1:3" ht="15.75" x14ac:dyDescent="0.25">
      <c r="A4" s="48"/>
      <c r="B4" s="48"/>
      <c r="C4" s="48"/>
    </row>
    <row r="5" spans="1:3" ht="15.75" x14ac:dyDescent="0.25">
      <c r="A5" s="48" t="s">
        <v>17</v>
      </c>
      <c r="B5" s="48"/>
      <c r="C5" s="48"/>
    </row>
    <row r="6" spans="1:3" ht="15.75" x14ac:dyDescent="0.25">
      <c r="A6" s="48" t="s">
        <v>18</v>
      </c>
      <c r="B6" s="48"/>
      <c r="C6" s="48"/>
    </row>
    <row r="7" spans="1:3" ht="15.75" x14ac:dyDescent="0.25">
      <c r="A7" s="48" t="s">
        <v>23</v>
      </c>
      <c r="B7" s="48"/>
      <c r="C7" s="48"/>
    </row>
    <row r="8" spans="1:3" ht="15.75" x14ac:dyDescent="0.25">
      <c r="A8" s="49" t="s">
        <v>19</v>
      </c>
      <c r="B8" s="49"/>
      <c r="C8" s="49"/>
    </row>
    <row r="9" spans="1:3" x14ac:dyDescent="0.25">
      <c r="A9" s="46" t="s">
        <v>20</v>
      </c>
      <c r="B9" s="46"/>
      <c r="C9" s="46"/>
    </row>
    <row r="10" spans="1:3" x14ac:dyDescent="0.25">
      <c r="A10" s="47" t="s">
        <v>116</v>
      </c>
      <c r="B10" s="47"/>
      <c r="C10" s="47"/>
    </row>
    <row r="11" spans="1:3" x14ac:dyDescent="0.25">
      <c r="A11" s="7" t="s">
        <v>0</v>
      </c>
      <c r="B11" s="8"/>
      <c r="C11" s="4"/>
    </row>
    <row r="12" spans="1:3" x14ac:dyDescent="0.25">
      <c r="A12" s="4"/>
      <c r="B12" s="4"/>
      <c r="C12" s="12"/>
    </row>
    <row r="13" spans="1:3" x14ac:dyDescent="0.25">
      <c r="A13" s="9" t="s">
        <v>1</v>
      </c>
      <c r="B13" s="4"/>
      <c r="C13" s="8"/>
    </row>
    <row r="14" spans="1:3" x14ac:dyDescent="0.25">
      <c r="A14" s="4" t="s">
        <v>2</v>
      </c>
      <c r="B14" s="4" t="s">
        <v>36</v>
      </c>
      <c r="C14" s="8">
        <v>24936.92</v>
      </c>
    </row>
    <row r="15" spans="1:3" x14ac:dyDescent="0.25">
      <c r="A15" s="4" t="s">
        <v>32</v>
      </c>
      <c r="B15" s="4" t="s">
        <v>37</v>
      </c>
      <c r="C15" s="8">
        <v>834475.81</v>
      </c>
    </row>
    <row r="16" spans="1:3" x14ac:dyDescent="0.25">
      <c r="A16" s="4" t="s">
        <v>3</v>
      </c>
      <c r="B16" s="4" t="s">
        <v>38</v>
      </c>
      <c r="C16" s="15">
        <v>300524621.16000003</v>
      </c>
    </row>
    <row r="17" spans="1:3" x14ac:dyDescent="0.25">
      <c r="A17" s="9" t="s">
        <v>4</v>
      </c>
      <c r="B17" s="4"/>
      <c r="C17" s="16">
        <f>SUM(C14:C16)</f>
        <v>301384033.89000005</v>
      </c>
    </row>
    <row r="18" spans="1:3" x14ac:dyDescent="0.25">
      <c r="A18" s="4"/>
      <c r="B18" s="4"/>
      <c r="C18" s="8"/>
    </row>
    <row r="19" spans="1:3" x14ac:dyDescent="0.25">
      <c r="A19" s="9" t="s">
        <v>5</v>
      </c>
      <c r="B19" s="4"/>
      <c r="C19" s="8"/>
    </row>
    <row r="20" spans="1:3" x14ac:dyDescent="0.25">
      <c r="A20" s="4" t="s">
        <v>39</v>
      </c>
      <c r="B20" s="4" t="s">
        <v>40</v>
      </c>
      <c r="C20" s="8">
        <v>28000</v>
      </c>
    </row>
    <row r="21" spans="1:3" x14ac:dyDescent="0.25">
      <c r="A21" s="4" t="s">
        <v>13</v>
      </c>
      <c r="B21" s="4" t="s">
        <v>41</v>
      </c>
      <c r="C21" s="21">
        <v>27236784.32</v>
      </c>
    </row>
    <row r="22" spans="1:3" x14ac:dyDescent="0.25">
      <c r="A22" s="4" t="s">
        <v>33</v>
      </c>
      <c r="B22" s="4" t="s">
        <v>42</v>
      </c>
      <c r="C22" s="15">
        <v>43804.39</v>
      </c>
    </row>
    <row r="23" spans="1:3" x14ac:dyDescent="0.25">
      <c r="A23" s="9" t="s">
        <v>6</v>
      </c>
      <c r="B23" s="4"/>
      <c r="C23" s="16">
        <f>SUM(C20:C22)</f>
        <v>27308588.710000001</v>
      </c>
    </row>
    <row r="24" spans="1:3" x14ac:dyDescent="0.25">
      <c r="A24" s="4"/>
      <c r="B24" s="4"/>
      <c r="C24" s="8"/>
    </row>
    <row r="25" spans="1:3" ht="15.75" thickBot="1" x14ac:dyDescent="0.3">
      <c r="A25" s="9" t="s">
        <v>24</v>
      </c>
      <c r="B25" s="4"/>
      <c r="C25" s="18">
        <f>+C23+C17</f>
        <v>328692622.60000002</v>
      </c>
    </row>
    <row r="26" spans="1:3" ht="15.75" thickTop="1" x14ac:dyDescent="0.25">
      <c r="A26" s="4"/>
      <c r="B26" s="4"/>
      <c r="C26" s="8"/>
    </row>
    <row r="27" spans="1:3" x14ac:dyDescent="0.25">
      <c r="A27" s="9" t="s">
        <v>7</v>
      </c>
      <c r="B27" s="4"/>
      <c r="C27" s="8"/>
    </row>
    <row r="28" spans="1:3" x14ac:dyDescent="0.25">
      <c r="A28" s="4"/>
      <c r="B28" s="4"/>
      <c r="C28" s="13">
        <v>0</v>
      </c>
    </row>
    <row r="29" spans="1:3" x14ac:dyDescent="0.25">
      <c r="A29" s="9" t="s">
        <v>8</v>
      </c>
      <c r="B29" s="4"/>
      <c r="C29" s="14">
        <v>0</v>
      </c>
    </row>
    <row r="30" spans="1:3" x14ac:dyDescent="0.25">
      <c r="A30" s="4"/>
      <c r="B30" s="4"/>
      <c r="C30" s="8"/>
    </row>
    <row r="31" spans="1:3" x14ac:dyDescent="0.25">
      <c r="A31" s="9" t="s">
        <v>9</v>
      </c>
      <c r="B31" s="4"/>
      <c r="C31" s="8"/>
    </row>
    <row r="32" spans="1:3" x14ac:dyDescent="0.25">
      <c r="A32" s="4" t="s">
        <v>35</v>
      </c>
      <c r="B32" s="4"/>
      <c r="C32" s="8">
        <v>33028205.600000001</v>
      </c>
    </row>
    <row r="33" spans="1:3" ht="16.5" x14ac:dyDescent="0.35">
      <c r="A33" s="9" t="s">
        <v>10</v>
      </c>
      <c r="B33" s="4"/>
      <c r="C33" s="10">
        <f>SUM(C32)</f>
        <v>33028205.600000001</v>
      </c>
    </row>
    <row r="34" spans="1:3" x14ac:dyDescent="0.25">
      <c r="A34" s="4"/>
      <c r="B34" s="4"/>
      <c r="C34" s="8"/>
    </row>
    <row r="35" spans="1:3" x14ac:dyDescent="0.25">
      <c r="A35" s="9" t="s">
        <v>34</v>
      </c>
      <c r="B35" s="9"/>
      <c r="C35" s="15">
        <f>+C25-C33</f>
        <v>295664417</v>
      </c>
    </row>
    <row r="36" spans="1:3" ht="15.75" thickBot="1" x14ac:dyDescent="0.3">
      <c r="A36" s="9" t="s">
        <v>22</v>
      </c>
      <c r="B36" s="9"/>
      <c r="C36" s="19">
        <f>+C35+C33</f>
        <v>328692622.60000002</v>
      </c>
    </row>
    <row r="37" spans="1:3" ht="15.75" thickTop="1" x14ac:dyDescent="0.25">
      <c r="A37" s="1"/>
      <c r="B37" s="4"/>
      <c r="C37" s="8"/>
    </row>
    <row r="38" spans="1:3" x14ac:dyDescent="0.25">
      <c r="A38" s="6" t="s">
        <v>14</v>
      </c>
      <c r="B38" s="5" t="s">
        <v>11</v>
      </c>
      <c r="C38" s="6" t="s">
        <v>12</v>
      </c>
    </row>
    <row r="39" spans="1:3" x14ac:dyDescent="0.25">
      <c r="A39" s="4"/>
      <c r="B39" s="5"/>
      <c r="C39" s="6"/>
    </row>
    <row r="40" spans="1:3" x14ac:dyDescent="0.25">
      <c r="A40" s="3" t="s">
        <v>25</v>
      </c>
      <c r="B40" s="11" t="s">
        <v>27</v>
      </c>
      <c r="C40" s="3" t="s">
        <v>28</v>
      </c>
    </row>
    <row r="41" spans="1:3" x14ac:dyDescent="0.25">
      <c r="A41" s="6" t="s">
        <v>26</v>
      </c>
      <c r="B41" s="5" t="s">
        <v>15</v>
      </c>
      <c r="C41" s="6" t="s">
        <v>16</v>
      </c>
    </row>
    <row r="42" spans="1:3" x14ac:dyDescent="0.25">
      <c r="A42" s="6" t="s">
        <v>31</v>
      </c>
      <c r="B42" s="5" t="s">
        <v>30</v>
      </c>
      <c r="C42" s="6" t="s">
        <v>29</v>
      </c>
    </row>
    <row r="49" spans="1:3" x14ac:dyDescent="0.25">
      <c r="A49" s="20"/>
      <c r="B49" s="20"/>
      <c r="C49" s="20"/>
    </row>
    <row r="50" spans="1:3" x14ac:dyDescent="0.25">
      <c r="A50" s="20"/>
      <c r="B50" s="20"/>
      <c r="C50" s="20"/>
    </row>
    <row r="51" spans="1:3" ht="15.75" x14ac:dyDescent="0.25">
      <c r="A51" s="48"/>
      <c r="B51" s="48"/>
      <c r="C51" s="48"/>
    </row>
    <row r="52" spans="1:3" ht="15.75" x14ac:dyDescent="0.25">
      <c r="A52" s="48" t="s">
        <v>17</v>
      </c>
      <c r="B52" s="48"/>
      <c r="C52" s="48"/>
    </row>
    <row r="53" spans="1:3" ht="15.75" x14ac:dyDescent="0.25">
      <c r="A53" s="48" t="s">
        <v>18</v>
      </c>
      <c r="B53" s="48"/>
      <c r="C53" s="48"/>
    </row>
    <row r="54" spans="1:3" ht="15.75" x14ac:dyDescent="0.25">
      <c r="A54" s="48" t="s">
        <v>23</v>
      </c>
      <c r="B54" s="48"/>
      <c r="C54" s="48"/>
    </row>
    <row r="55" spans="1:3" ht="15.75" x14ac:dyDescent="0.25">
      <c r="A55" s="49" t="s">
        <v>19</v>
      </c>
      <c r="B55" s="49"/>
      <c r="C55" s="49"/>
    </row>
    <row r="56" spans="1:3" x14ac:dyDescent="0.25">
      <c r="A56" s="46" t="s">
        <v>20</v>
      </c>
      <c r="B56" s="46"/>
      <c r="C56" s="46"/>
    </row>
    <row r="57" spans="1:3" x14ac:dyDescent="0.25">
      <c r="A57" s="47" t="s">
        <v>117</v>
      </c>
      <c r="B57" s="47"/>
      <c r="C57" s="47"/>
    </row>
    <row r="58" spans="1:3" x14ac:dyDescent="0.25">
      <c r="A58" s="7" t="s">
        <v>0</v>
      </c>
      <c r="B58" s="8"/>
      <c r="C58" s="4"/>
    </row>
    <row r="59" spans="1:3" x14ac:dyDescent="0.25">
      <c r="A59" s="4"/>
      <c r="B59" s="4"/>
      <c r="C59" s="12"/>
    </row>
    <row r="60" spans="1:3" x14ac:dyDescent="0.25">
      <c r="A60" s="9" t="s">
        <v>1</v>
      </c>
      <c r="B60" s="4"/>
      <c r="C60" s="8"/>
    </row>
    <row r="61" spans="1:3" x14ac:dyDescent="0.25">
      <c r="A61" s="4" t="s">
        <v>2</v>
      </c>
      <c r="B61" s="4" t="s">
        <v>36</v>
      </c>
      <c r="C61" s="8">
        <v>25041.919999999998</v>
      </c>
    </row>
    <row r="62" spans="1:3" x14ac:dyDescent="0.25">
      <c r="A62" s="4" t="s">
        <v>32</v>
      </c>
      <c r="B62" s="4" t="s">
        <v>37</v>
      </c>
      <c r="C62" s="8">
        <v>1765442.94</v>
      </c>
    </row>
    <row r="63" spans="1:3" x14ac:dyDescent="0.25">
      <c r="A63" s="4" t="s">
        <v>3</v>
      </c>
      <c r="B63" s="4" t="s">
        <v>38</v>
      </c>
      <c r="C63" s="15">
        <v>273067655.79000002</v>
      </c>
    </row>
    <row r="64" spans="1:3" x14ac:dyDescent="0.25">
      <c r="A64" s="9" t="s">
        <v>4</v>
      </c>
      <c r="B64" s="4"/>
      <c r="C64" s="16">
        <f>SUM(C61:C63)</f>
        <v>274858140.65000004</v>
      </c>
    </row>
    <row r="65" spans="1:7" x14ac:dyDescent="0.25">
      <c r="A65" s="4"/>
      <c r="B65" s="4"/>
      <c r="C65" s="8"/>
    </row>
    <row r="66" spans="1:7" x14ac:dyDescent="0.25">
      <c r="A66" s="9" t="s">
        <v>5</v>
      </c>
      <c r="B66" s="4"/>
      <c r="C66" s="8"/>
    </row>
    <row r="67" spans="1:7" x14ac:dyDescent="0.25">
      <c r="A67" s="4" t="s">
        <v>39</v>
      </c>
      <c r="B67" s="4" t="s">
        <v>40</v>
      </c>
      <c r="C67" s="8">
        <v>27500</v>
      </c>
    </row>
    <row r="68" spans="1:7" x14ac:dyDescent="0.25">
      <c r="A68" s="4" t="s">
        <v>13</v>
      </c>
      <c r="B68" s="4" t="s">
        <v>41</v>
      </c>
      <c r="C68" s="21">
        <v>27045209.73</v>
      </c>
    </row>
    <row r="69" spans="1:7" x14ac:dyDescent="0.25">
      <c r="A69" s="4" t="s">
        <v>33</v>
      </c>
      <c r="B69" s="4" t="s">
        <v>42</v>
      </c>
      <c r="C69" s="15">
        <v>35839.949999999997</v>
      </c>
      <c r="F69" s="1"/>
    </row>
    <row r="70" spans="1:7" x14ac:dyDescent="0.25">
      <c r="A70" s="9" t="s">
        <v>6</v>
      </c>
      <c r="B70" s="4"/>
      <c r="C70" s="16">
        <f>SUM(C67:C69)</f>
        <v>27108549.68</v>
      </c>
    </row>
    <row r="71" spans="1:7" x14ac:dyDescent="0.25">
      <c r="A71" s="4"/>
      <c r="B71" s="4"/>
      <c r="C71" s="8"/>
    </row>
    <row r="72" spans="1:7" ht="15.75" thickBot="1" x14ac:dyDescent="0.3">
      <c r="A72" s="9" t="s">
        <v>24</v>
      </c>
      <c r="B72" s="4"/>
      <c r="C72" s="18">
        <f>+C70+C64</f>
        <v>301966690.33000004</v>
      </c>
    </row>
    <row r="73" spans="1:7" ht="15.75" thickTop="1" x14ac:dyDescent="0.25">
      <c r="A73" s="4"/>
      <c r="B73" s="4"/>
      <c r="C73" s="8"/>
      <c r="G73" s="2"/>
    </row>
    <row r="74" spans="1:7" x14ac:dyDescent="0.25">
      <c r="A74" s="9" t="s">
        <v>7</v>
      </c>
      <c r="B74" s="4"/>
      <c r="C74" s="8"/>
    </row>
    <row r="75" spans="1:7" x14ac:dyDescent="0.25">
      <c r="A75" s="4"/>
      <c r="B75" s="4"/>
      <c r="C75" s="13">
        <v>0</v>
      </c>
    </row>
    <row r="76" spans="1:7" x14ac:dyDescent="0.25">
      <c r="A76" s="9" t="s">
        <v>8</v>
      </c>
      <c r="B76" s="4"/>
      <c r="C76" s="14">
        <v>0</v>
      </c>
    </row>
    <row r="77" spans="1:7" x14ac:dyDescent="0.25">
      <c r="A77" s="4"/>
      <c r="B77" s="4"/>
      <c r="C77" s="8"/>
    </row>
    <row r="78" spans="1:7" x14ac:dyDescent="0.25">
      <c r="A78" s="9" t="s">
        <v>9</v>
      </c>
      <c r="B78" s="4"/>
      <c r="C78" s="8"/>
    </row>
    <row r="79" spans="1:7" x14ac:dyDescent="0.25">
      <c r="A79" s="4" t="s">
        <v>35</v>
      </c>
      <c r="B79" s="4"/>
      <c r="C79" s="8">
        <v>33028205.600000001</v>
      </c>
    </row>
    <row r="80" spans="1:7" ht="16.5" x14ac:dyDescent="0.35">
      <c r="A80" s="9" t="s">
        <v>10</v>
      </c>
      <c r="B80" s="4"/>
      <c r="C80" s="10">
        <f>SUM(C79)</f>
        <v>33028205.600000001</v>
      </c>
    </row>
    <row r="81" spans="1:3" x14ac:dyDescent="0.25">
      <c r="A81" s="4"/>
      <c r="B81" s="4"/>
      <c r="C81" s="8"/>
    </row>
    <row r="82" spans="1:3" x14ac:dyDescent="0.25">
      <c r="A82" s="9" t="s">
        <v>34</v>
      </c>
      <c r="B82" s="9"/>
      <c r="C82" s="15">
        <f>+C72-C80</f>
        <v>268938484.73000002</v>
      </c>
    </row>
    <row r="83" spans="1:3" ht="15.75" thickBot="1" x14ac:dyDescent="0.3">
      <c r="A83" s="9" t="s">
        <v>22</v>
      </c>
      <c r="B83" s="9"/>
      <c r="C83" s="19">
        <f>+C82+C80</f>
        <v>301966690.33000004</v>
      </c>
    </row>
    <row r="84" spans="1:3" ht="15.75" thickTop="1" x14ac:dyDescent="0.25">
      <c r="A84" s="1"/>
      <c r="B84" s="4"/>
      <c r="C84" s="8"/>
    </row>
    <row r="85" spans="1:3" x14ac:dyDescent="0.25">
      <c r="A85" s="6" t="s">
        <v>14</v>
      </c>
      <c r="B85" s="5" t="s">
        <v>11</v>
      </c>
      <c r="C85" s="6" t="s">
        <v>12</v>
      </c>
    </row>
    <row r="86" spans="1:3" x14ac:dyDescent="0.25">
      <c r="A86" s="4"/>
      <c r="B86" s="5"/>
      <c r="C86" s="6"/>
    </row>
    <row r="87" spans="1:3" x14ac:dyDescent="0.25">
      <c r="A87" s="3" t="s">
        <v>25</v>
      </c>
      <c r="B87" s="11" t="s">
        <v>27</v>
      </c>
      <c r="C87" s="3" t="s">
        <v>28</v>
      </c>
    </row>
    <row r="88" spans="1:3" x14ac:dyDescent="0.25">
      <c r="A88" s="6" t="s">
        <v>26</v>
      </c>
      <c r="B88" s="5" t="s">
        <v>15</v>
      </c>
      <c r="C88" s="6" t="s">
        <v>16</v>
      </c>
    </row>
    <row r="89" spans="1:3" x14ac:dyDescent="0.25">
      <c r="A89" s="6" t="s">
        <v>31</v>
      </c>
      <c r="B89" s="5" t="s">
        <v>30</v>
      </c>
      <c r="C89" s="6" t="s">
        <v>29</v>
      </c>
    </row>
    <row r="90" spans="1:3" x14ac:dyDescent="0.25">
      <c r="A90" s="6"/>
      <c r="B90" s="5"/>
      <c r="C90" s="6"/>
    </row>
    <row r="91" spans="1:3" x14ac:dyDescent="0.25">
      <c r="A91" s="6"/>
      <c r="B91" s="5"/>
      <c r="C91" s="6"/>
    </row>
    <row r="94" spans="1:3" x14ac:dyDescent="0.25">
      <c r="A94" s="20"/>
      <c r="B94" s="20"/>
      <c r="C94" s="20"/>
    </row>
    <row r="95" spans="1:3" x14ac:dyDescent="0.25">
      <c r="A95" s="20"/>
      <c r="B95" s="20"/>
      <c r="C95" s="20"/>
    </row>
    <row r="96" spans="1:3" ht="15.75" x14ac:dyDescent="0.25">
      <c r="A96" s="48"/>
      <c r="B96" s="48"/>
      <c r="C96" s="48"/>
    </row>
    <row r="97" spans="1:3" ht="15.75" x14ac:dyDescent="0.25">
      <c r="A97" s="48" t="s">
        <v>17</v>
      </c>
      <c r="B97" s="48"/>
      <c r="C97" s="48"/>
    </row>
    <row r="98" spans="1:3" ht="15.75" x14ac:dyDescent="0.25">
      <c r="A98" s="48" t="s">
        <v>18</v>
      </c>
      <c r="B98" s="48"/>
      <c r="C98" s="48"/>
    </row>
    <row r="99" spans="1:3" ht="15.75" x14ac:dyDescent="0.25">
      <c r="A99" s="48" t="s">
        <v>23</v>
      </c>
      <c r="B99" s="48"/>
      <c r="C99" s="48"/>
    </row>
    <row r="100" spans="1:3" ht="15.75" x14ac:dyDescent="0.25">
      <c r="A100" s="49" t="s">
        <v>19</v>
      </c>
      <c r="B100" s="49"/>
      <c r="C100" s="49"/>
    </row>
    <row r="101" spans="1:3" x14ac:dyDescent="0.25">
      <c r="A101" s="46" t="s">
        <v>20</v>
      </c>
      <c r="B101" s="46"/>
      <c r="C101" s="46"/>
    </row>
    <row r="102" spans="1:3" x14ac:dyDescent="0.25">
      <c r="A102" s="47" t="s">
        <v>118</v>
      </c>
      <c r="B102" s="47"/>
      <c r="C102" s="47"/>
    </row>
    <row r="103" spans="1:3" x14ac:dyDescent="0.25">
      <c r="A103" s="7" t="s">
        <v>0</v>
      </c>
      <c r="B103" s="8"/>
      <c r="C103" s="4"/>
    </row>
    <row r="104" spans="1:3" x14ac:dyDescent="0.25">
      <c r="A104" s="4"/>
      <c r="B104" s="4"/>
      <c r="C104" s="12"/>
    </row>
    <row r="105" spans="1:3" x14ac:dyDescent="0.25">
      <c r="A105" s="9" t="s">
        <v>1</v>
      </c>
      <c r="B105" s="4"/>
      <c r="C105" s="8"/>
    </row>
    <row r="106" spans="1:3" x14ac:dyDescent="0.25">
      <c r="A106" s="4" t="s">
        <v>2</v>
      </c>
      <c r="B106" s="4" t="s">
        <v>36</v>
      </c>
      <c r="C106" s="8">
        <v>31466.91</v>
      </c>
    </row>
    <row r="107" spans="1:3" x14ac:dyDescent="0.25">
      <c r="A107" s="4" t="s">
        <v>32</v>
      </c>
      <c r="B107" s="4" t="s">
        <v>37</v>
      </c>
      <c r="C107" s="8">
        <v>1399888.17</v>
      </c>
    </row>
    <row r="108" spans="1:3" x14ac:dyDescent="0.25">
      <c r="A108" s="4" t="s">
        <v>3</v>
      </c>
      <c r="B108" s="4" t="s">
        <v>38</v>
      </c>
      <c r="C108" s="15">
        <v>249661747.38</v>
      </c>
    </row>
    <row r="109" spans="1:3" x14ac:dyDescent="0.25">
      <c r="A109" s="9" t="s">
        <v>4</v>
      </c>
      <c r="B109" s="4"/>
      <c r="C109" s="16">
        <f>SUM(C106:C108)</f>
        <v>251093102.46000001</v>
      </c>
    </row>
    <row r="110" spans="1:3" x14ac:dyDescent="0.25">
      <c r="A110" s="4"/>
      <c r="B110" s="4"/>
      <c r="C110" s="8"/>
    </row>
    <row r="111" spans="1:3" x14ac:dyDescent="0.25">
      <c r="A111" s="9" t="s">
        <v>5</v>
      </c>
      <c r="B111" s="4"/>
      <c r="C111" s="8"/>
    </row>
    <row r="112" spans="1:3" x14ac:dyDescent="0.25">
      <c r="A112" s="4" t="s">
        <v>39</v>
      </c>
      <c r="B112" s="4" t="s">
        <v>40</v>
      </c>
      <c r="C112" s="8">
        <v>27000</v>
      </c>
    </row>
    <row r="113" spans="1:3" x14ac:dyDescent="0.25">
      <c r="A113" s="4" t="s">
        <v>13</v>
      </c>
      <c r="B113" s="4" t="s">
        <v>41</v>
      </c>
      <c r="C113" s="21">
        <v>27124984.719999999</v>
      </c>
    </row>
    <row r="114" spans="1:3" x14ac:dyDescent="0.25">
      <c r="A114" s="4" t="s">
        <v>33</v>
      </c>
      <c r="B114" s="4" t="s">
        <v>42</v>
      </c>
      <c r="C114" s="15">
        <v>27875.51</v>
      </c>
    </row>
    <row r="115" spans="1:3" x14ac:dyDescent="0.25">
      <c r="A115" s="9" t="s">
        <v>6</v>
      </c>
      <c r="B115" s="4"/>
      <c r="C115" s="16">
        <f>SUM(C112:C114)</f>
        <v>27179860.23</v>
      </c>
    </row>
    <row r="116" spans="1:3" x14ac:dyDescent="0.25">
      <c r="A116" s="4"/>
      <c r="B116" s="4"/>
      <c r="C116" s="8"/>
    </row>
    <row r="117" spans="1:3" ht="15.75" thickBot="1" x14ac:dyDescent="0.3">
      <c r="A117" s="9" t="s">
        <v>24</v>
      </c>
      <c r="B117" s="4"/>
      <c r="C117" s="18">
        <f>+C115+C109</f>
        <v>278272962.69</v>
      </c>
    </row>
    <row r="118" spans="1:3" ht="15.75" thickTop="1" x14ac:dyDescent="0.25">
      <c r="A118" s="4"/>
      <c r="B118" s="4"/>
      <c r="C118" s="8"/>
    </row>
    <row r="119" spans="1:3" x14ac:dyDescent="0.25">
      <c r="A119" s="9" t="s">
        <v>7</v>
      </c>
      <c r="B119" s="4"/>
      <c r="C119" s="8"/>
    </row>
    <row r="120" spans="1:3" x14ac:dyDescent="0.25">
      <c r="A120" s="4"/>
      <c r="B120" s="4"/>
      <c r="C120" s="13">
        <v>0</v>
      </c>
    </row>
    <row r="121" spans="1:3" x14ac:dyDescent="0.25">
      <c r="A121" s="9" t="s">
        <v>8</v>
      </c>
      <c r="B121" s="4"/>
      <c r="C121" s="14">
        <v>0</v>
      </c>
    </row>
    <row r="122" spans="1:3" x14ac:dyDescent="0.25">
      <c r="A122" s="4"/>
      <c r="B122" s="4"/>
      <c r="C122" s="8"/>
    </row>
    <row r="123" spans="1:3" x14ac:dyDescent="0.25">
      <c r="A123" s="9" t="s">
        <v>9</v>
      </c>
      <c r="B123" s="4"/>
      <c r="C123" s="8"/>
    </row>
    <row r="124" spans="1:3" x14ac:dyDescent="0.25">
      <c r="A124" s="4" t="s">
        <v>35</v>
      </c>
      <c r="B124" s="4"/>
      <c r="C124" s="8">
        <v>33028205.600000001</v>
      </c>
    </row>
    <row r="125" spans="1:3" ht="16.5" x14ac:dyDescent="0.35">
      <c r="A125" s="9" t="s">
        <v>10</v>
      </c>
      <c r="B125" s="4"/>
      <c r="C125" s="10">
        <f>SUM(C124)</f>
        <v>33028205.600000001</v>
      </c>
    </row>
    <row r="126" spans="1:3" x14ac:dyDescent="0.25">
      <c r="A126" s="4"/>
      <c r="B126" s="4"/>
      <c r="C126" s="8"/>
    </row>
    <row r="127" spans="1:3" x14ac:dyDescent="0.25">
      <c r="A127" s="9" t="s">
        <v>34</v>
      </c>
      <c r="B127" s="9"/>
      <c r="C127" s="15">
        <f>+C117-C125</f>
        <v>245244757.09</v>
      </c>
    </row>
    <row r="128" spans="1:3" ht="15.75" thickBot="1" x14ac:dyDescent="0.3">
      <c r="A128" s="9" t="s">
        <v>22</v>
      </c>
      <c r="B128" s="9"/>
      <c r="C128" s="19">
        <f>+C127+C125</f>
        <v>278272962.69</v>
      </c>
    </row>
    <row r="129" spans="1:3" ht="15.75" thickTop="1" x14ac:dyDescent="0.25">
      <c r="A129" s="1"/>
      <c r="B129" s="4"/>
      <c r="C129" s="8"/>
    </row>
    <row r="130" spans="1:3" x14ac:dyDescent="0.25">
      <c r="A130" s="6" t="s">
        <v>14</v>
      </c>
      <c r="B130" s="5" t="s">
        <v>11</v>
      </c>
      <c r="C130" s="6" t="s">
        <v>12</v>
      </c>
    </row>
    <row r="131" spans="1:3" x14ac:dyDescent="0.25">
      <c r="A131" s="4"/>
      <c r="B131" s="5"/>
      <c r="C131" s="6"/>
    </row>
    <row r="132" spans="1:3" x14ac:dyDescent="0.25">
      <c r="A132" s="3" t="s">
        <v>25</v>
      </c>
      <c r="B132" s="11" t="s">
        <v>27</v>
      </c>
      <c r="C132" s="3" t="s">
        <v>119</v>
      </c>
    </row>
    <row r="133" spans="1:3" x14ac:dyDescent="0.25">
      <c r="A133" s="6" t="s">
        <v>26</v>
      </c>
      <c r="B133" s="5" t="s">
        <v>15</v>
      </c>
      <c r="C133" s="6" t="s">
        <v>16</v>
      </c>
    </row>
    <row r="134" spans="1:3" x14ac:dyDescent="0.25">
      <c r="A134" s="6" t="s">
        <v>31</v>
      </c>
      <c r="B134" s="5" t="s">
        <v>30</v>
      </c>
      <c r="C134" s="6" t="s">
        <v>29</v>
      </c>
    </row>
    <row r="138" spans="1:3" x14ac:dyDescent="0.25">
      <c r="A138" s="20"/>
      <c r="B138" s="20"/>
      <c r="C138" s="20"/>
    </row>
    <row r="139" spans="1:3" x14ac:dyDescent="0.25">
      <c r="A139" s="20"/>
      <c r="B139" s="20"/>
      <c r="C139" s="20"/>
    </row>
    <row r="140" spans="1:3" ht="15.75" x14ac:dyDescent="0.25">
      <c r="A140" s="48"/>
      <c r="B140" s="48"/>
      <c r="C140" s="48"/>
    </row>
    <row r="141" spans="1:3" ht="15.75" x14ac:dyDescent="0.25">
      <c r="A141" s="48" t="s">
        <v>17</v>
      </c>
      <c r="B141" s="48"/>
      <c r="C141" s="48"/>
    </row>
    <row r="142" spans="1:3" ht="15.75" x14ac:dyDescent="0.25">
      <c r="A142" s="48" t="s">
        <v>18</v>
      </c>
      <c r="B142" s="48"/>
      <c r="C142" s="48"/>
    </row>
    <row r="143" spans="1:3" ht="15.75" x14ac:dyDescent="0.25">
      <c r="A143" s="48" t="s">
        <v>23</v>
      </c>
      <c r="B143" s="48"/>
      <c r="C143" s="48"/>
    </row>
    <row r="144" spans="1:3" ht="15.75" x14ac:dyDescent="0.25">
      <c r="A144" s="49" t="s">
        <v>19</v>
      </c>
      <c r="B144" s="49"/>
      <c r="C144" s="49"/>
    </row>
    <row r="145" spans="1:3" x14ac:dyDescent="0.25">
      <c r="A145" s="46" t="s">
        <v>20</v>
      </c>
      <c r="B145" s="46"/>
      <c r="C145" s="46"/>
    </row>
    <row r="146" spans="1:3" x14ac:dyDescent="0.25">
      <c r="A146" s="47" t="s">
        <v>120</v>
      </c>
      <c r="B146" s="47"/>
      <c r="C146" s="47"/>
    </row>
    <row r="147" spans="1:3" x14ac:dyDescent="0.25">
      <c r="A147" s="7" t="s">
        <v>0</v>
      </c>
      <c r="B147" s="8"/>
      <c r="C147" s="4"/>
    </row>
    <row r="148" spans="1:3" x14ac:dyDescent="0.25">
      <c r="A148" s="4"/>
      <c r="B148" s="4"/>
      <c r="C148" s="12"/>
    </row>
    <row r="149" spans="1:3" x14ac:dyDescent="0.25">
      <c r="A149" s="9" t="s">
        <v>1</v>
      </c>
      <c r="B149" s="4"/>
      <c r="C149" s="8"/>
    </row>
    <row r="150" spans="1:3" x14ac:dyDescent="0.25">
      <c r="A150" s="4" t="s">
        <v>2</v>
      </c>
      <c r="B150" s="4" t="s">
        <v>36</v>
      </c>
      <c r="C150" s="8">
        <v>35888.57</v>
      </c>
    </row>
    <row r="151" spans="1:3" x14ac:dyDescent="0.25">
      <c r="A151" s="4" t="s">
        <v>32</v>
      </c>
      <c r="B151" s="4" t="s">
        <v>37</v>
      </c>
      <c r="C151" s="8">
        <v>1916037.77</v>
      </c>
    </row>
    <row r="152" spans="1:3" x14ac:dyDescent="0.25">
      <c r="A152" s="4" t="s">
        <v>3</v>
      </c>
      <c r="B152" s="4" t="s">
        <v>38</v>
      </c>
      <c r="C152" s="15">
        <v>220307586.22999999</v>
      </c>
    </row>
    <row r="153" spans="1:3" x14ac:dyDescent="0.25">
      <c r="A153" s="9" t="s">
        <v>4</v>
      </c>
      <c r="B153" s="4"/>
      <c r="C153" s="16">
        <f>SUM(C150:C152)</f>
        <v>222259512.56999999</v>
      </c>
    </row>
    <row r="154" spans="1:3" x14ac:dyDescent="0.25">
      <c r="A154" s="4"/>
      <c r="B154" s="4"/>
      <c r="C154" s="8"/>
    </row>
    <row r="155" spans="1:3" x14ac:dyDescent="0.25">
      <c r="A155" s="9" t="s">
        <v>5</v>
      </c>
      <c r="B155" s="4"/>
      <c r="C155" s="8"/>
    </row>
    <row r="156" spans="1:3" x14ac:dyDescent="0.25">
      <c r="A156" s="4" t="s">
        <v>39</v>
      </c>
      <c r="B156" s="4" t="s">
        <v>40</v>
      </c>
      <c r="C156" s="8">
        <v>41083.35</v>
      </c>
    </row>
    <row r="157" spans="1:3" x14ac:dyDescent="0.25">
      <c r="A157" s="4" t="s">
        <v>13</v>
      </c>
      <c r="B157" s="4" t="s">
        <v>41</v>
      </c>
      <c r="C157" s="21">
        <v>27124984.719999999</v>
      </c>
    </row>
    <row r="158" spans="1:3" x14ac:dyDescent="0.25">
      <c r="A158" s="4" t="s">
        <v>33</v>
      </c>
      <c r="B158" s="4" t="s">
        <v>42</v>
      </c>
      <c r="C158" s="15">
        <v>19911.07</v>
      </c>
    </row>
    <row r="159" spans="1:3" x14ac:dyDescent="0.25">
      <c r="A159" s="9" t="s">
        <v>6</v>
      </c>
      <c r="B159" s="4"/>
      <c r="C159" s="16">
        <f>SUM(C156:C158)</f>
        <v>27185979.140000001</v>
      </c>
    </row>
    <row r="160" spans="1:3" x14ac:dyDescent="0.25">
      <c r="A160" s="4"/>
      <c r="B160" s="4"/>
      <c r="C160" s="8"/>
    </row>
    <row r="161" spans="1:3" ht="15.75" thickBot="1" x14ac:dyDescent="0.3">
      <c r="A161" s="9" t="s">
        <v>24</v>
      </c>
      <c r="B161" s="4"/>
      <c r="C161" s="18">
        <f>+C159+C153</f>
        <v>249445491.70999998</v>
      </c>
    </row>
    <row r="162" spans="1:3" ht="15.75" thickTop="1" x14ac:dyDescent="0.25">
      <c r="A162" s="4"/>
      <c r="B162" s="4"/>
      <c r="C162" s="8"/>
    </row>
    <row r="163" spans="1:3" x14ac:dyDescent="0.25">
      <c r="A163" s="9" t="s">
        <v>7</v>
      </c>
      <c r="B163" s="4"/>
      <c r="C163" s="8"/>
    </row>
    <row r="164" spans="1:3" x14ac:dyDescent="0.25">
      <c r="A164" s="4"/>
      <c r="B164" s="4"/>
      <c r="C164" s="13">
        <v>0</v>
      </c>
    </row>
    <row r="165" spans="1:3" x14ac:dyDescent="0.25">
      <c r="A165" s="9" t="s">
        <v>8</v>
      </c>
      <c r="B165" s="4"/>
      <c r="C165" s="14">
        <v>0</v>
      </c>
    </row>
    <row r="166" spans="1:3" x14ac:dyDescent="0.25">
      <c r="A166" s="4"/>
      <c r="B166" s="4"/>
      <c r="C166" s="8"/>
    </row>
    <row r="167" spans="1:3" x14ac:dyDescent="0.25">
      <c r="A167" s="9" t="s">
        <v>9</v>
      </c>
      <c r="B167" s="4"/>
      <c r="C167" s="8"/>
    </row>
    <row r="168" spans="1:3" x14ac:dyDescent="0.25">
      <c r="A168" s="4" t="s">
        <v>35</v>
      </c>
      <c r="B168" s="4"/>
      <c r="C168" s="8">
        <v>33028205.600000001</v>
      </c>
    </row>
    <row r="169" spans="1:3" ht="16.5" x14ac:dyDescent="0.35">
      <c r="A169" s="9" t="s">
        <v>10</v>
      </c>
      <c r="B169" s="4"/>
      <c r="C169" s="10">
        <f>SUM(C168)</f>
        <v>33028205.600000001</v>
      </c>
    </row>
    <row r="170" spans="1:3" x14ac:dyDescent="0.25">
      <c r="A170" s="4"/>
      <c r="B170" s="4"/>
      <c r="C170" s="8"/>
    </row>
    <row r="171" spans="1:3" x14ac:dyDescent="0.25">
      <c r="A171" s="9" t="s">
        <v>34</v>
      </c>
      <c r="B171" s="9"/>
      <c r="C171" s="15">
        <f>+C161-C169</f>
        <v>216417286.10999998</v>
      </c>
    </row>
    <row r="172" spans="1:3" ht="15.75" thickBot="1" x14ac:dyDescent="0.3">
      <c r="A172" s="9" t="s">
        <v>22</v>
      </c>
      <c r="B172" s="9"/>
      <c r="C172" s="19">
        <f>+C171+C169</f>
        <v>249445491.70999998</v>
      </c>
    </row>
    <row r="173" spans="1:3" ht="15.75" thickTop="1" x14ac:dyDescent="0.25">
      <c r="A173" s="1"/>
      <c r="B173" s="4"/>
      <c r="C173" s="8"/>
    </row>
    <row r="174" spans="1:3" x14ac:dyDescent="0.25">
      <c r="A174" s="6" t="s">
        <v>14</v>
      </c>
      <c r="B174" s="5" t="s">
        <v>11</v>
      </c>
      <c r="C174" s="6" t="s">
        <v>12</v>
      </c>
    </row>
    <row r="175" spans="1:3" x14ac:dyDescent="0.25">
      <c r="A175" s="4"/>
      <c r="B175" s="5"/>
      <c r="C175" s="6"/>
    </row>
    <row r="176" spans="1:3" x14ac:dyDescent="0.25">
      <c r="A176" s="3" t="s">
        <v>25</v>
      </c>
      <c r="B176" s="11" t="s">
        <v>27</v>
      </c>
      <c r="C176" s="3" t="s">
        <v>119</v>
      </c>
    </row>
    <row r="177" spans="1:3" x14ac:dyDescent="0.25">
      <c r="A177" s="6" t="s">
        <v>26</v>
      </c>
      <c r="B177" s="5" t="s">
        <v>15</v>
      </c>
      <c r="C177" s="6" t="s">
        <v>16</v>
      </c>
    </row>
    <row r="178" spans="1:3" x14ac:dyDescent="0.25">
      <c r="A178" s="6" t="s">
        <v>31</v>
      </c>
      <c r="B178" s="5" t="s">
        <v>30</v>
      </c>
      <c r="C178" s="6" t="s">
        <v>29</v>
      </c>
    </row>
    <row r="184" spans="1:3" x14ac:dyDescent="0.25">
      <c r="A184" s="20"/>
      <c r="B184" s="20"/>
      <c r="C184" s="20"/>
    </row>
    <row r="185" spans="1:3" x14ac:dyDescent="0.25">
      <c r="A185" s="20"/>
      <c r="B185" s="20"/>
      <c r="C185" s="20"/>
    </row>
    <row r="186" spans="1:3" ht="15.75" x14ac:dyDescent="0.25">
      <c r="A186" s="48"/>
      <c r="B186" s="48"/>
      <c r="C186" s="48"/>
    </row>
    <row r="187" spans="1:3" ht="15.75" x14ac:dyDescent="0.25">
      <c r="A187" s="48" t="s">
        <v>17</v>
      </c>
      <c r="B187" s="48"/>
      <c r="C187" s="48"/>
    </row>
    <row r="188" spans="1:3" ht="15.75" x14ac:dyDescent="0.25">
      <c r="A188" s="48" t="s">
        <v>18</v>
      </c>
      <c r="B188" s="48"/>
      <c r="C188" s="48"/>
    </row>
    <row r="189" spans="1:3" ht="15.75" x14ac:dyDescent="0.25">
      <c r="A189" s="48" t="s">
        <v>23</v>
      </c>
      <c r="B189" s="48"/>
      <c r="C189" s="48"/>
    </row>
    <row r="190" spans="1:3" ht="15.75" x14ac:dyDescent="0.25">
      <c r="A190" s="49" t="s">
        <v>19</v>
      </c>
      <c r="B190" s="49"/>
      <c r="C190" s="49"/>
    </row>
    <row r="191" spans="1:3" x14ac:dyDescent="0.25">
      <c r="A191" s="46" t="s">
        <v>20</v>
      </c>
      <c r="B191" s="46"/>
      <c r="C191" s="46"/>
    </row>
    <row r="192" spans="1:3" x14ac:dyDescent="0.25">
      <c r="A192" s="47" t="s">
        <v>123</v>
      </c>
      <c r="B192" s="47"/>
      <c r="C192" s="47"/>
    </row>
    <row r="193" spans="1:3" x14ac:dyDescent="0.25">
      <c r="A193" s="7" t="s">
        <v>0</v>
      </c>
      <c r="B193" s="8"/>
      <c r="C193" s="4"/>
    </row>
    <row r="194" spans="1:3" x14ac:dyDescent="0.25">
      <c r="A194" s="4"/>
      <c r="B194" s="4"/>
      <c r="C194" s="12"/>
    </row>
    <row r="195" spans="1:3" x14ac:dyDescent="0.25">
      <c r="A195" s="9" t="s">
        <v>1</v>
      </c>
      <c r="B195" s="4"/>
      <c r="C195" s="8"/>
    </row>
    <row r="196" spans="1:3" x14ac:dyDescent="0.25">
      <c r="A196" s="4" t="s">
        <v>2</v>
      </c>
      <c r="B196" s="4" t="s">
        <v>36</v>
      </c>
      <c r="C196" s="36">
        <v>8769277.0500000007</v>
      </c>
    </row>
    <row r="197" spans="1:3" x14ac:dyDescent="0.25">
      <c r="A197" s="4" t="s">
        <v>32</v>
      </c>
      <c r="B197" s="4" t="s">
        <v>37</v>
      </c>
      <c r="C197" s="36">
        <v>1595508.57</v>
      </c>
    </row>
    <row r="198" spans="1:3" x14ac:dyDescent="0.25">
      <c r="A198" s="4" t="s">
        <v>3</v>
      </c>
      <c r="B198" s="4" t="s">
        <v>38</v>
      </c>
      <c r="C198" s="15">
        <v>128834739.29000001</v>
      </c>
    </row>
    <row r="199" spans="1:3" x14ac:dyDescent="0.25">
      <c r="A199" s="9" t="s">
        <v>4</v>
      </c>
      <c r="B199" s="4"/>
      <c r="C199" s="16">
        <f>SUM(C196:C198)</f>
        <v>139199524.91</v>
      </c>
    </row>
    <row r="200" spans="1:3" x14ac:dyDescent="0.25">
      <c r="A200" s="4"/>
      <c r="B200" s="4"/>
      <c r="C200" s="8"/>
    </row>
    <row r="201" spans="1:3" x14ac:dyDescent="0.25">
      <c r="A201" s="9" t="s">
        <v>5</v>
      </c>
      <c r="B201" s="4"/>
      <c r="C201" s="8"/>
    </row>
    <row r="202" spans="1:3" x14ac:dyDescent="0.25">
      <c r="A202" s="4" t="s">
        <v>39</v>
      </c>
      <c r="B202" s="4" t="s">
        <v>40</v>
      </c>
      <c r="C202" s="8">
        <v>35416.69</v>
      </c>
    </row>
    <row r="203" spans="1:3" x14ac:dyDescent="0.25">
      <c r="A203" s="4" t="s">
        <v>13</v>
      </c>
      <c r="B203" s="4" t="s">
        <v>41</v>
      </c>
      <c r="C203" s="21">
        <v>32221184.68</v>
      </c>
    </row>
    <row r="204" spans="1:3" x14ac:dyDescent="0.25">
      <c r="A204" s="4" t="s">
        <v>33</v>
      </c>
      <c r="B204" s="4" t="s">
        <v>42</v>
      </c>
      <c r="C204" s="15">
        <v>0</v>
      </c>
    </row>
    <row r="205" spans="1:3" x14ac:dyDescent="0.25">
      <c r="A205" s="9" t="s">
        <v>6</v>
      </c>
      <c r="B205" s="4"/>
      <c r="C205" s="16">
        <f>SUM(C202:C204)</f>
        <v>32256601.370000001</v>
      </c>
    </row>
    <row r="206" spans="1:3" x14ac:dyDescent="0.25">
      <c r="A206" s="4"/>
      <c r="B206" s="4"/>
      <c r="C206" s="8"/>
    </row>
    <row r="207" spans="1:3" ht="15.75" thickBot="1" x14ac:dyDescent="0.3">
      <c r="A207" s="9" t="s">
        <v>24</v>
      </c>
      <c r="B207" s="4"/>
      <c r="C207" s="18">
        <f>+C205+C199</f>
        <v>171456126.28</v>
      </c>
    </row>
    <row r="208" spans="1:3" ht="15.75" thickTop="1" x14ac:dyDescent="0.25">
      <c r="A208" s="4"/>
      <c r="B208" s="4"/>
      <c r="C208" s="8"/>
    </row>
    <row r="209" spans="1:3" x14ac:dyDescent="0.25">
      <c r="A209" s="9" t="s">
        <v>7</v>
      </c>
      <c r="B209" s="4"/>
      <c r="C209" s="8"/>
    </row>
    <row r="210" spans="1:3" x14ac:dyDescent="0.25">
      <c r="A210" s="4"/>
      <c r="B210" s="4"/>
      <c r="C210" s="13">
        <v>0</v>
      </c>
    </row>
    <row r="211" spans="1:3" x14ac:dyDescent="0.25">
      <c r="A211" s="9" t="s">
        <v>8</v>
      </c>
      <c r="B211" s="4"/>
      <c r="C211" s="14">
        <v>0</v>
      </c>
    </row>
    <row r="212" spans="1:3" x14ac:dyDescent="0.25">
      <c r="A212" s="4"/>
      <c r="B212" s="4"/>
      <c r="C212" s="8"/>
    </row>
    <row r="213" spans="1:3" x14ac:dyDescent="0.25">
      <c r="A213" s="9" t="s">
        <v>9</v>
      </c>
      <c r="B213" s="4"/>
      <c r="C213" s="8"/>
    </row>
    <row r="214" spans="1:3" x14ac:dyDescent="0.25">
      <c r="A214" s="4" t="s">
        <v>35</v>
      </c>
      <c r="B214" s="4"/>
      <c r="C214" s="8">
        <v>33028123.550000001</v>
      </c>
    </row>
    <row r="215" spans="1:3" ht="16.5" x14ac:dyDescent="0.35">
      <c r="A215" s="9" t="s">
        <v>10</v>
      </c>
      <c r="B215" s="4"/>
      <c r="C215" s="10">
        <f>SUM(C214)</f>
        <v>33028123.550000001</v>
      </c>
    </row>
    <row r="216" spans="1:3" x14ac:dyDescent="0.25">
      <c r="A216" s="4"/>
      <c r="B216" s="4"/>
      <c r="C216" s="8"/>
    </row>
    <row r="217" spans="1:3" x14ac:dyDescent="0.25">
      <c r="A217" s="9" t="s">
        <v>34</v>
      </c>
      <c r="B217" s="9"/>
      <c r="C217" s="15">
        <f>+C207-C215</f>
        <v>138428002.72999999</v>
      </c>
    </row>
    <row r="218" spans="1:3" ht="15.75" thickBot="1" x14ac:dyDescent="0.3">
      <c r="A218" s="9" t="s">
        <v>22</v>
      </c>
      <c r="B218" s="9"/>
      <c r="C218" s="19">
        <f>+C217+C215</f>
        <v>171456126.28</v>
      </c>
    </row>
    <row r="219" spans="1:3" ht="15.75" thickTop="1" x14ac:dyDescent="0.25">
      <c r="A219" s="1"/>
      <c r="B219" s="4"/>
      <c r="C219" s="8"/>
    </row>
    <row r="220" spans="1:3" x14ac:dyDescent="0.25">
      <c r="A220" s="6" t="s">
        <v>14</v>
      </c>
      <c r="B220" s="5" t="s">
        <v>11</v>
      </c>
      <c r="C220" s="6" t="s">
        <v>12</v>
      </c>
    </row>
    <row r="221" spans="1:3" x14ac:dyDescent="0.25">
      <c r="A221" s="4"/>
      <c r="B221" s="5"/>
      <c r="C221" s="6"/>
    </row>
    <row r="222" spans="1:3" x14ac:dyDescent="0.25">
      <c r="A222" s="3" t="s">
        <v>25</v>
      </c>
      <c r="B222" s="11" t="s">
        <v>27</v>
      </c>
      <c r="C222" s="3" t="s">
        <v>119</v>
      </c>
    </row>
    <row r="223" spans="1:3" x14ac:dyDescent="0.25">
      <c r="A223" s="6" t="s">
        <v>26</v>
      </c>
      <c r="B223" s="5" t="s">
        <v>15</v>
      </c>
      <c r="C223" s="6" t="s">
        <v>16</v>
      </c>
    </row>
    <row r="224" spans="1:3" x14ac:dyDescent="0.25">
      <c r="A224" s="6" t="s">
        <v>31</v>
      </c>
      <c r="B224" s="5" t="s">
        <v>30</v>
      </c>
      <c r="C224" s="6" t="s">
        <v>29</v>
      </c>
    </row>
    <row r="230" spans="1:3" x14ac:dyDescent="0.25">
      <c r="A230" s="20"/>
      <c r="B230" s="20"/>
      <c r="C230" s="20"/>
    </row>
    <row r="231" spans="1:3" x14ac:dyDescent="0.25">
      <c r="A231" s="20"/>
      <c r="B231" s="20"/>
      <c r="C231" s="20"/>
    </row>
    <row r="232" spans="1:3" ht="15.75" x14ac:dyDescent="0.25">
      <c r="A232" s="48"/>
      <c r="B232" s="48"/>
      <c r="C232" s="48"/>
    </row>
    <row r="233" spans="1:3" ht="15.75" x14ac:dyDescent="0.25">
      <c r="A233" s="48" t="s">
        <v>17</v>
      </c>
      <c r="B233" s="48"/>
      <c r="C233" s="48"/>
    </row>
    <row r="234" spans="1:3" ht="15.75" x14ac:dyDescent="0.25">
      <c r="A234" s="48" t="s">
        <v>18</v>
      </c>
      <c r="B234" s="48"/>
      <c r="C234" s="48"/>
    </row>
    <row r="235" spans="1:3" ht="15.75" x14ac:dyDescent="0.25">
      <c r="A235" s="48" t="s">
        <v>23</v>
      </c>
      <c r="B235" s="48"/>
      <c r="C235" s="48"/>
    </row>
    <row r="236" spans="1:3" ht="15.75" x14ac:dyDescent="0.25">
      <c r="A236" s="49" t="s">
        <v>19</v>
      </c>
      <c r="B236" s="49"/>
      <c r="C236" s="49"/>
    </row>
    <row r="237" spans="1:3" x14ac:dyDescent="0.25">
      <c r="A237" s="46" t="s">
        <v>20</v>
      </c>
      <c r="B237" s="46"/>
      <c r="C237" s="46"/>
    </row>
    <row r="238" spans="1:3" x14ac:dyDescent="0.25">
      <c r="A238" s="47" t="s">
        <v>129</v>
      </c>
      <c r="B238" s="47"/>
      <c r="C238" s="47"/>
    </row>
    <row r="239" spans="1:3" x14ac:dyDescent="0.25">
      <c r="A239" s="7" t="s">
        <v>0</v>
      </c>
      <c r="B239" s="8"/>
      <c r="C239" s="4"/>
    </row>
    <row r="240" spans="1:3" x14ac:dyDescent="0.25">
      <c r="A240" s="4"/>
      <c r="B240" s="4"/>
      <c r="C240" s="12"/>
    </row>
    <row r="241" spans="1:3" x14ac:dyDescent="0.25">
      <c r="A241" s="9" t="s">
        <v>1</v>
      </c>
      <c r="B241" s="4"/>
      <c r="C241" s="8"/>
    </row>
    <row r="242" spans="1:3" x14ac:dyDescent="0.25">
      <c r="A242" s="4" t="s">
        <v>2</v>
      </c>
      <c r="B242" s="4" t="s">
        <v>36</v>
      </c>
      <c r="C242" s="36">
        <v>8769602.0500000007</v>
      </c>
    </row>
    <row r="243" spans="1:3" x14ac:dyDescent="0.25">
      <c r="A243" s="4" t="s">
        <v>32</v>
      </c>
      <c r="B243" s="4" t="s">
        <v>37</v>
      </c>
      <c r="C243" s="36">
        <v>1343121.07</v>
      </c>
    </row>
    <row r="244" spans="1:3" x14ac:dyDescent="0.25">
      <c r="A244" s="4" t="s">
        <v>3</v>
      </c>
      <c r="B244" s="4" t="s">
        <v>38</v>
      </c>
      <c r="C244" s="15">
        <v>115822428.87</v>
      </c>
    </row>
    <row r="245" spans="1:3" x14ac:dyDescent="0.25">
      <c r="A245" s="9" t="s">
        <v>4</v>
      </c>
      <c r="B245" s="4"/>
      <c r="C245" s="16">
        <f>SUM(C242:C244)</f>
        <v>125935151.99000001</v>
      </c>
    </row>
    <row r="246" spans="1:3" x14ac:dyDescent="0.25">
      <c r="A246" s="4"/>
      <c r="B246" s="4"/>
      <c r="C246" s="8"/>
    </row>
    <row r="247" spans="1:3" x14ac:dyDescent="0.25">
      <c r="A247" s="9" t="s">
        <v>5</v>
      </c>
      <c r="B247" s="4"/>
      <c r="C247" s="8"/>
    </row>
    <row r="248" spans="1:3" x14ac:dyDescent="0.25">
      <c r="A248" s="4" t="s">
        <v>39</v>
      </c>
      <c r="B248" s="4" t="s">
        <v>40</v>
      </c>
      <c r="C248" s="8">
        <v>32833.360000000001</v>
      </c>
    </row>
    <row r="249" spans="1:3" x14ac:dyDescent="0.25">
      <c r="A249" s="4" t="s">
        <v>13</v>
      </c>
      <c r="B249" s="4" t="s">
        <v>41</v>
      </c>
      <c r="C249" s="21">
        <v>32467501.149999999</v>
      </c>
    </row>
    <row r="250" spans="1:3" x14ac:dyDescent="0.25">
      <c r="A250" s="4" t="s">
        <v>33</v>
      </c>
      <c r="B250" s="4" t="s">
        <v>42</v>
      </c>
      <c r="C250" s="15">
        <v>135675.69</v>
      </c>
    </row>
    <row r="251" spans="1:3" x14ac:dyDescent="0.25">
      <c r="A251" s="9" t="s">
        <v>6</v>
      </c>
      <c r="B251" s="4"/>
      <c r="C251" s="16">
        <f>SUM(C248:C250)</f>
        <v>32636010.199999999</v>
      </c>
    </row>
    <row r="252" spans="1:3" x14ac:dyDescent="0.25">
      <c r="A252" s="4"/>
      <c r="B252" s="4"/>
      <c r="C252" s="8"/>
    </row>
    <row r="253" spans="1:3" ht="15.75" thickBot="1" x14ac:dyDescent="0.3">
      <c r="A253" s="9" t="s">
        <v>24</v>
      </c>
      <c r="B253" s="4"/>
      <c r="C253" s="18">
        <f>+C251+C245</f>
        <v>158571162.19</v>
      </c>
    </row>
    <row r="254" spans="1:3" ht="15.75" thickTop="1" x14ac:dyDescent="0.25">
      <c r="A254" s="4"/>
      <c r="B254" s="4"/>
      <c r="C254" s="8"/>
    </row>
    <row r="255" spans="1:3" x14ac:dyDescent="0.25">
      <c r="A255" s="9" t="s">
        <v>7</v>
      </c>
      <c r="B255" s="4"/>
      <c r="C255" s="8"/>
    </row>
    <row r="256" spans="1:3" x14ac:dyDescent="0.25">
      <c r="A256" s="4"/>
      <c r="B256" s="4"/>
      <c r="C256" s="13">
        <v>0</v>
      </c>
    </row>
    <row r="257" spans="1:3" x14ac:dyDescent="0.25">
      <c r="A257" s="9" t="s">
        <v>8</v>
      </c>
      <c r="B257" s="4"/>
      <c r="C257" s="14">
        <v>0</v>
      </c>
    </row>
    <row r="258" spans="1:3" x14ac:dyDescent="0.25">
      <c r="A258" s="4"/>
      <c r="B258" s="4"/>
      <c r="C258" s="8"/>
    </row>
    <row r="259" spans="1:3" x14ac:dyDescent="0.25">
      <c r="A259" s="9" t="s">
        <v>9</v>
      </c>
      <c r="B259" s="4"/>
      <c r="C259" s="8"/>
    </row>
    <row r="260" spans="1:3" x14ac:dyDescent="0.25">
      <c r="A260" s="4" t="s">
        <v>35</v>
      </c>
      <c r="B260" s="4"/>
      <c r="C260" s="8">
        <v>33028123.550000001</v>
      </c>
    </row>
    <row r="261" spans="1:3" ht="16.5" x14ac:dyDescent="0.35">
      <c r="A261" s="9" t="s">
        <v>10</v>
      </c>
      <c r="B261" s="4"/>
      <c r="C261" s="10">
        <f>SUM(C260)</f>
        <v>33028123.550000001</v>
      </c>
    </row>
    <row r="262" spans="1:3" x14ac:dyDescent="0.25">
      <c r="A262" s="4"/>
      <c r="B262" s="4"/>
      <c r="C262" s="8"/>
    </row>
    <row r="263" spans="1:3" x14ac:dyDescent="0.25">
      <c r="A263" s="9" t="s">
        <v>34</v>
      </c>
      <c r="B263" s="9"/>
      <c r="C263" s="15">
        <f>+C253-C261</f>
        <v>125543038.64</v>
      </c>
    </row>
    <row r="264" spans="1:3" ht="15.75" thickBot="1" x14ac:dyDescent="0.3">
      <c r="A264" s="9" t="s">
        <v>22</v>
      </c>
      <c r="B264" s="9"/>
      <c r="C264" s="19">
        <f>+C263+C261</f>
        <v>158571162.19</v>
      </c>
    </row>
    <row r="265" spans="1:3" ht="15.75" thickTop="1" x14ac:dyDescent="0.25">
      <c r="A265" s="1"/>
      <c r="B265" s="4"/>
      <c r="C265" s="8"/>
    </row>
    <row r="266" spans="1:3" x14ac:dyDescent="0.25">
      <c r="A266" s="6" t="s">
        <v>14</v>
      </c>
      <c r="B266" s="5" t="s">
        <v>11</v>
      </c>
      <c r="C266" s="6" t="s">
        <v>12</v>
      </c>
    </row>
    <row r="267" spans="1:3" x14ac:dyDescent="0.25">
      <c r="A267" s="4"/>
      <c r="B267" s="5"/>
      <c r="C267" s="6"/>
    </row>
    <row r="268" spans="1:3" x14ac:dyDescent="0.25">
      <c r="A268" s="3" t="s">
        <v>25</v>
      </c>
      <c r="B268" s="11" t="s">
        <v>27</v>
      </c>
      <c r="C268" s="3" t="s">
        <v>119</v>
      </c>
    </row>
    <row r="269" spans="1:3" x14ac:dyDescent="0.25">
      <c r="A269" s="6" t="s">
        <v>26</v>
      </c>
      <c r="B269" s="5" t="s">
        <v>15</v>
      </c>
      <c r="C269" s="6" t="s">
        <v>16</v>
      </c>
    </row>
    <row r="270" spans="1:3" x14ac:dyDescent="0.25">
      <c r="A270" s="6" t="s">
        <v>31</v>
      </c>
      <c r="B270" s="5" t="s">
        <v>30</v>
      </c>
      <c r="C270" s="6" t="s">
        <v>29</v>
      </c>
    </row>
    <row r="276" spans="1:3" x14ac:dyDescent="0.25">
      <c r="A276" s="20"/>
      <c r="B276" s="20"/>
      <c r="C276" s="20"/>
    </row>
    <row r="277" spans="1:3" x14ac:dyDescent="0.25">
      <c r="A277" s="20"/>
      <c r="B277" s="20"/>
      <c r="C277" s="20"/>
    </row>
    <row r="278" spans="1:3" ht="15.75" x14ac:dyDescent="0.25">
      <c r="A278" s="48"/>
      <c r="B278" s="48"/>
      <c r="C278" s="48"/>
    </row>
    <row r="279" spans="1:3" ht="15.75" x14ac:dyDescent="0.25">
      <c r="A279" s="48" t="s">
        <v>17</v>
      </c>
      <c r="B279" s="48"/>
      <c r="C279" s="48"/>
    </row>
    <row r="280" spans="1:3" ht="15.75" x14ac:dyDescent="0.25">
      <c r="A280" s="48" t="s">
        <v>18</v>
      </c>
      <c r="B280" s="48"/>
      <c r="C280" s="48"/>
    </row>
    <row r="281" spans="1:3" ht="15.75" x14ac:dyDescent="0.25">
      <c r="A281" s="48" t="s">
        <v>23</v>
      </c>
      <c r="B281" s="48"/>
      <c r="C281" s="48"/>
    </row>
    <row r="282" spans="1:3" ht="15.75" x14ac:dyDescent="0.25">
      <c r="A282" s="49" t="s">
        <v>19</v>
      </c>
      <c r="B282" s="49"/>
      <c r="C282" s="49"/>
    </row>
    <row r="283" spans="1:3" x14ac:dyDescent="0.25">
      <c r="A283" s="46" t="s">
        <v>20</v>
      </c>
      <c r="B283" s="46"/>
      <c r="C283" s="46"/>
    </row>
    <row r="284" spans="1:3" x14ac:dyDescent="0.25">
      <c r="A284" s="47" t="s">
        <v>130</v>
      </c>
      <c r="B284" s="47"/>
      <c r="C284" s="47"/>
    </row>
    <row r="285" spans="1:3" x14ac:dyDescent="0.25">
      <c r="A285" s="7" t="s">
        <v>0</v>
      </c>
      <c r="B285" s="8"/>
      <c r="C285" s="4"/>
    </row>
    <row r="286" spans="1:3" x14ac:dyDescent="0.25">
      <c r="A286" s="4"/>
      <c r="B286" s="4"/>
      <c r="C286" s="12"/>
    </row>
    <row r="287" spans="1:3" x14ac:dyDescent="0.25">
      <c r="A287" s="9" t="s">
        <v>1</v>
      </c>
      <c r="B287" s="4"/>
      <c r="C287" s="8"/>
    </row>
    <row r="288" spans="1:3" x14ac:dyDescent="0.25">
      <c r="A288" s="4" t="s">
        <v>2</v>
      </c>
      <c r="B288" s="4" t="s">
        <v>36</v>
      </c>
      <c r="C288" s="8">
        <v>8774023.7100000009</v>
      </c>
    </row>
    <row r="289" spans="1:3" x14ac:dyDescent="0.25">
      <c r="A289" s="4" t="s">
        <v>32</v>
      </c>
      <c r="B289" s="4" t="s">
        <v>37</v>
      </c>
      <c r="C289" s="36">
        <v>1413572.61</v>
      </c>
    </row>
    <row r="290" spans="1:3" x14ac:dyDescent="0.25">
      <c r="A290" s="4" t="s">
        <v>3</v>
      </c>
      <c r="B290" s="4" t="s">
        <v>38</v>
      </c>
      <c r="C290" s="15">
        <v>93426954.920000002</v>
      </c>
    </row>
    <row r="291" spans="1:3" x14ac:dyDescent="0.25">
      <c r="A291" s="9" t="s">
        <v>4</v>
      </c>
      <c r="B291" s="4"/>
      <c r="C291" s="16">
        <f>SUM(C288:C290)</f>
        <v>103614551.24000001</v>
      </c>
    </row>
    <row r="292" spans="1:3" x14ac:dyDescent="0.25">
      <c r="A292" s="4"/>
      <c r="B292" s="4"/>
      <c r="C292" s="8"/>
    </row>
    <row r="293" spans="1:3" x14ac:dyDescent="0.25">
      <c r="A293" s="9" t="s">
        <v>5</v>
      </c>
      <c r="B293" s="4"/>
      <c r="C293" s="8"/>
    </row>
    <row r="294" spans="1:3" x14ac:dyDescent="0.25">
      <c r="A294" s="4" t="s">
        <v>39</v>
      </c>
      <c r="B294" s="4" t="s">
        <v>40</v>
      </c>
      <c r="C294" s="8">
        <v>28166.7</v>
      </c>
    </row>
    <row r="295" spans="1:3" x14ac:dyDescent="0.25">
      <c r="A295" s="4" t="s">
        <v>13</v>
      </c>
      <c r="B295" s="4" t="s">
        <v>41</v>
      </c>
      <c r="C295" s="21">
        <v>33325682.870000001</v>
      </c>
    </row>
    <row r="296" spans="1:3" x14ac:dyDescent="0.25">
      <c r="A296" s="4" t="s">
        <v>33</v>
      </c>
      <c r="B296" s="4" t="s">
        <v>42</v>
      </c>
      <c r="C296" s="15">
        <v>122754.19</v>
      </c>
    </row>
    <row r="297" spans="1:3" x14ac:dyDescent="0.25">
      <c r="A297" s="9" t="s">
        <v>6</v>
      </c>
      <c r="B297" s="4"/>
      <c r="C297" s="16">
        <f>SUM(C294:C296)</f>
        <v>33476603.760000002</v>
      </c>
    </row>
    <row r="298" spans="1:3" x14ac:dyDescent="0.25">
      <c r="A298" s="4"/>
      <c r="B298" s="4"/>
      <c r="C298" s="8"/>
    </row>
    <row r="299" spans="1:3" ht="15.75" thickBot="1" x14ac:dyDescent="0.3">
      <c r="A299" s="9" t="s">
        <v>24</v>
      </c>
      <c r="B299" s="4"/>
      <c r="C299" s="18">
        <f>+C297+C291</f>
        <v>137091155</v>
      </c>
    </row>
    <row r="300" spans="1:3" ht="15.75" thickTop="1" x14ac:dyDescent="0.25">
      <c r="A300" s="4"/>
      <c r="B300" s="4"/>
      <c r="C300" s="8"/>
    </row>
    <row r="301" spans="1:3" x14ac:dyDescent="0.25">
      <c r="A301" s="9" t="s">
        <v>7</v>
      </c>
      <c r="B301" s="4"/>
      <c r="C301" s="8"/>
    </row>
    <row r="302" spans="1:3" x14ac:dyDescent="0.25">
      <c r="A302" s="4"/>
      <c r="B302" s="4"/>
      <c r="C302" s="13">
        <v>0</v>
      </c>
    </row>
    <row r="303" spans="1:3" x14ac:dyDescent="0.25">
      <c r="A303" s="9" t="s">
        <v>8</v>
      </c>
      <c r="B303" s="4"/>
      <c r="C303" s="14">
        <v>0</v>
      </c>
    </row>
    <row r="304" spans="1:3" x14ac:dyDescent="0.25">
      <c r="A304" s="4"/>
      <c r="B304" s="4"/>
      <c r="C304" s="8"/>
    </row>
    <row r="305" spans="1:3" x14ac:dyDescent="0.25">
      <c r="A305" s="9" t="s">
        <v>9</v>
      </c>
      <c r="B305" s="4"/>
      <c r="C305" s="8"/>
    </row>
    <row r="306" spans="1:3" x14ac:dyDescent="0.25">
      <c r="A306" s="4" t="s">
        <v>35</v>
      </c>
      <c r="B306" s="4"/>
      <c r="C306" s="8">
        <v>33028205.600000001</v>
      </c>
    </row>
    <row r="307" spans="1:3" ht="16.5" x14ac:dyDescent="0.35">
      <c r="A307" s="9" t="s">
        <v>10</v>
      </c>
      <c r="B307" s="4"/>
      <c r="C307" s="10">
        <f>SUM(C306)</f>
        <v>33028205.600000001</v>
      </c>
    </row>
    <row r="308" spans="1:3" x14ac:dyDescent="0.25">
      <c r="A308" s="4"/>
      <c r="B308" s="4"/>
      <c r="C308" s="8"/>
    </row>
    <row r="309" spans="1:3" x14ac:dyDescent="0.25">
      <c r="A309" s="9" t="s">
        <v>34</v>
      </c>
      <c r="B309" s="9"/>
      <c r="C309" s="15">
        <f>+C299-C307</f>
        <v>104062949.40000001</v>
      </c>
    </row>
    <row r="310" spans="1:3" ht="15.75" thickBot="1" x14ac:dyDescent="0.3">
      <c r="A310" s="9" t="s">
        <v>22</v>
      </c>
      <c r="B310" s="9"/>
      <c r="C310" s="19">
        <f>+C309+C307</f>
        <v>137091155</v>
      </c>
    </row>
    <row r="311" spans="1:3" ht="15.75" thickTop="1" x14ac:dyDescent="0.25">
      <c r="A311" s="1"/>
      <c r="B311" s="4"/>
      <c r="C311" s="8"/>
    </row>
    <row r="312" spans="1:3" x14ac:dyDescent="0.25">
      <c r="A312" s="6" t="s">
        <v>14</v>
      </c>
      <c r="B312" s="5" t="s">
        <v>11</v>
      </c>
      <c r="C312" s="6" t="s">
        <v>12</v>
      </c>
    </row>
    <row r="313" spans="1:3" x14ac:dyDescent="0.25">
      <c r="A313" s="4"/>
      <c r="B313" s="5"/>
      <c r="C313" s="6"/>
    </row>
    <row r="314" spans="1:3" x14ac:dyDescent="0.25">
      <c r="A314" s="3" t="s">
        <v>25</v>
      </c>
      <c r="B314" s="11" t="s">
        <v>27</v>
      </c>
      <c r="C314" s="3" t="s">
        <v>119</v>
      </c>
    </row>
    <row r="315" spans="1:3" x14ac:dyDescent="0.25">
      <c r="A315" s="6" t="s">
        <v>26</v>
      </c>
      <c r="B315" s="5" t="s">
        <v>15</v>
      </c>
      <c r="C315" s="6" t="s">
        <v>16</v>
      </c>
    </row>
    <row r="316" spans="1:3" x14ac:dyDescent="0.25">
      <c r="A316" s="6" t="s">
        <v>31</v>
      </c>
      <c r="B316" s="5" t="s">
        <v>30</v>
      </c>
      <c r="C316" s="6" t="s">
        <v>29</v>
      </c>
    </row>
    <row r="320" spans="1:3" x14ac:dyDescent="0.25">
      <c r="A320" s="20"/>
      <c r="B320" s="20"/>
      <c r="C320" s="20"/>
    </row>
    <row r="321" spans="1:3" x14ac:dyDescent="0.25">
      <c r="A321" s="20"/>
      <c r="B321" s="20"/>
      <c r="C321" s="20"/>
    </row>
    <row r="322" spans="1:3" ht="15.75" x14ac:dyDescent="0.25">
      <c r="A322" s="48"/>
      <c r="B322" s="48"/>
      <c r="C322" s="48"/>
    </row>
    <row r="323" spans="1:3" ht="15.75" x14ac:dyDescent="0.25">
      <c r="A323" s="48" t="s">
        <v>17</v>
      </c>
      <c r="B323" s="48"/>
      <c r="C323" s="48"/>
    </row>
    <row r="324" spans="1:3" ht="15.75" x14ac:dyDescent="0.25">
      <c r="A324" s="48" t="s">
        <v>18</v>
      </c>
      <c r="B324" s="48"/>
      <c r="C324" s="48"/>
    </row>
    <row r="325" spans="1:3" ht="15.75" x14ac:dyDescent="0.25">
      <c r="A325" s="48" t="s">
        <v>23</v>
      </c>
      <c r="B325" s="48"/>
      <c r="C325" s="48"/>
    </row>
    <row r="326" spans="1:3" ht="15.75" x14ac:dyDescent="0.25">
      <c r="A326" s="49" t="s">
        <v>19</v>
      </c>
      <c r="B326" s="49"/>
      <c r="C326" s="49"/>
    </row>
    <row r="327" spans="1:3" x14ac:dyDescent="0.25">
      <c r="A327" s="46" t="s">
        <v>20</v>
      </c>
      <c r="B327" s="46"/>
      <c r="C327" s="46"/>
    </row>
    <row r="328" spans="1:3" x14ac:dyDescent="0.25">
      <c r="A328" s="47" t="s">
        <v>131</v>
      </c>
      <c r="B328" s="47"/>
      <c r="C328" s="47"/>
    </row>
    <row r="329" spans="1:3" x14ac:dyDescent="0.25">
      <c r="A329" s="7" t="s">
        <v>0</v>
      </c>
      <c r="B329" s="8"/>
      <c r="C329" s="4"/>
    </row>
    <row r="330" spans="1:3" x14ac:dyDescent="0.25">
      <c r="A330" s="4"/>
      <c r="B330" s="4"/>
      <c r="C330" s="12"/>
    </row>
    <row r="331" spans="1:3" x14ac:dyDescent="0.25">
      <c r="A331" s="9" t="s">
        <v>1</v>
      </c>
      <c r="B331" s="4"/>
      <c r="C331" s="8"/>
    </row>
    <row r="332" spans="1:3" x14ac:dyDescent="0.25">
      <c r="A332" s="4" t="s">
        <v>2</v>
      </c>
      <c r="B332" s="4" t="s">
        <v>36</v>
      </c>
      <c r="C332" s="8">
        <v>8778515.3699999992</v>
      </c>
    </row>
    <row r="333" spans="1:3" x14ac:dyDescent="0.25">
      <c r="A333" s="4" t="s">
        <v>32</v>
      </c>
      <c r="B333" s="4" t="s">
        <v>37</v>
      </c>
      <c r="C333" s="36">
        <v>1604643.34</v>
      </c>
    </row>
    <row r="334" spans="1:3" x14ac:dyDescent="0.25">
      <c r="A334" s="4" t="s">
        <v>3</v>
      </c>
      <c r="B334" s="4" t="s">
        <v>38</v>
      </c>
      <c r="C334" s="15">
        <v>65014998.450000003</v>
      </c>
    </row>
    <row r="335" spans="1:3" x14ac:dyDescent="0.25">
      <c r="A335" s="9" t="s">
        <v>4</v>
      </c>
      <c r="B335" s="4"/>
      <c r="C335" s="16">
        <f>SUM(C332:C334)</f>
        <v>75398157.159999996</v>
      </c>
    </row>
    <row r="336" spans="1:3" x14ac:dyDescent="0.25">
      <c r="A336" s="4"/>
      <c r="B336" s="4"/>
      <c r="C336" s="8"/>
    </row>
    <row r="337" spans="1:3" x14ac:dyDescent="0.25">
      <c r="A337" s="9" t="s">
        <v>5</v>
      </c>
      <c r="B337" s="4"/>
      <c r="C337" s="8"/>
    </row>
    <row r="338" spans="1:3" x14ac:dyDescent="0.25">
      <c r="A338" s="4" t="s">
        <v>39</v>
      </c>
      <c r="B338" s="4" t="s">
        <v>40</v>
      </c>
      <c r="C338" s="8">
        <v>25583.37</v>
      </c>
    </row>
    <row r="339" spans="1:3" x14ac:dyDescent="0.25">
      <c r="A339" s="4" t="s">
        <v>13</v>
      </c>
      <c r="B339" s="4" t="s">
        <v>41</v>
      </c>
      <c r="C339" s="21">
        <v>31866595.140000001</v>
      </c>
    </row>
    <row r="340" spans="1:3" x14ac:dyDescent="0.25">
      <c r="A340" s="4" t="s">
        <v>33</v>
      </c>
      <c r="B340" s="4" t="s">
        <v>42</v>
      </c>
      <c r="C340" s="15">
        <v>109832.69</v>
      </c>
    </row>
    <row r="341" spans="1:3" x14ac:dyDescent="0.25">
      <c r="A341" s="9" t="s">
        <v>6</v>
      </c>
      <c r="B341" s="4"/>
      <c r="C341" s="16">
        <f>SUM(C338:C340)</f>
        <v>32002011.200000003</v>
      </c>
    </row>
    <row r="342" spans="1:3" x14ac:dyDescent="0.25">
      <c r="A342" s="4"/>
      <c r="B342" s="4"/>
      <c r="C342" s="8"/>
    </row>
    <row r="343" spans="1:3" ht="15.75" thickBot="1" x14ac:dyDescent="0.3">
      <c r="A343" s="9" t="s">
        <v>24</v>
      </c>
      <c r="B343" s="4"/>
      <c r="C343" s="18">
        <f>+C341+C335</f>
        <v>107400168.36</v>
      </c>
    </row>
    <row r="344" spans="1:3" ht="15.75" thickTop="1" x14ac:dyDescent="0.25">
      <c r="A344" s="4"/>
      <c r="B344" s="4"/>
      <c r="C344" s="8"/>
    </row>
    <row r="345" spans="1:3" x14ac:dyDescent="0.25">
      <c r="A345" s="9" t="s">
        <v>7</v>
      </c>
      <c r="B345" s="4"/>
      <c r="C345" s="8"/>
    </row>
    <row r="346" spans="1:3" x14ac:dyDescent="0.25">
      <c r="A346" s="4"/>
      <c r="B346" s="4"/>
      <c r="C346" s="13">
        <v>0</v>
      </c>
    </row>
    <row r="347" spans="1:3" x14ac:dyDescent="0.25">
      <c r="A347" s="9" t="s">
        <v>8</v>
      </c>
      <c r="B347" s="4"/>
      <c r="C347" s="14">
        <v>0</v>
      </c>
    </row>
    <row r="348" spans="1:3" x14ac:dyDescent="0.25">
      <c r="A348" s="4"/>
      <c r="B348" s="4"/>
      <c r="C348" s="8"/>
    </row>
    <row r="349" spans="1:3" x14ac:dyDescent="0.25">
      <c r="A349" s="9" t="s">
        <v>9</v>
      </c>
      <c r="B349" s="4"/>
      <c r="C349" s="8"/>
    </row>
    <row r="350" spans="1:3" x14ac:dyDescent="0.25">
      <c r="A350" s="4" t="s">
        <v>35</v>
      </c>
      <c r="B350" s="4"/>
      <c r="C350" s="8">
        <v>33028205.600000001</v>
      </c>
    </row>
    <row r="351" spans="1:3" ht="16.5" x14ac:dyDescent="0.35">
      <c r="A351" s="9" t="s">
        <v>10</v>
      </c>
      <c r="B351" s="4"/>
      <c r="C351" s="10">
        <f>SUM(C350)</f>
        <v>33028205.600000001</v>
      </c>
    </row>
    <row r="352" spans="1:3" x14ac:dyDescent="0.25">
      <c r="A352" s="4"/>
      <c r="B352" s="4"/>
      <c r="C352" s="8"/>
    </row>
    <row r="353" spans="1:3" x14ac:dyDescent="0.25">
      <c r="A353" s="9" t="s">
        <v>34</v>
      </c>
      <c r="B353" s="9"/>
      <c r="C353" s="15">
        <f>+C343-C351</f>
        <v>74371962.75999999</v>
      </c>
    </row>
    <row r="354" spans="1:3" ht="15.75" thickBot="1" x14ac:dyDescent="0.3">
      <c r="A354" s="9" t="s">
        <v>22</v>
      </c>
      <c r="B354" s="9"/>
      <c r="C354" s="19">
        <f>+C353+C351</f>
        <v>107400168.35999998</v>
      </c>
    </row>
    <row r="355" spans="1:3" ht="15.75" thickTop="1" x14ac:dyDescent="0.25">
      <c r="A355" s="1"/>
      <c r="B355" s="4"/>
      <c r="C355" s="8"/>
    </row>
    <row r="356" spans="1:3" x14ac:dyDescent="0.25">
      <c r="A356" s="6" t="s">
        <v>14</v>
      </c>
      <c r="B356" s="5" t="s">
        <v>11</v>
      </c>
      <c r="C356" s="6" t="s">
        <v>12</v>
      </c>
    </row>
    <row r="357" spans="1:3" x14ac:dyDescent="0.25">
      <c r="A357" s="4"/>
      <c r="B357" s="5"/>
      <c r="C357" s="6"/>
    </row>
    <row r="358" spans="1:3" x14ac:dyDescent="0.25">
      <c r="A358" s="3" t="s">
        <v>25</v>
      </c>
      <c r="B358" s="11" t="s">
        <v>27</v>
      </c>
      <c r="C358" s="3" t="s">
        <v>119</v>
      </c>
    </row>
    <row r="359" spans="1:3" x14ac:dyDescent="0.25">
      <c r="A359" s="6" t="s">
        <v>26</v>
      </c>
      <c r="B359" s="5" t="s">
        <v>15</v>
      </c>
      <c r="C359" s="6" t="s">
        <v>16</v>
      </c>
    </row>
    <row r="360" spans="1:3" x14ac:dyDescent="0.25">
      <c r="A360" s="6" t="s">
        <v>31</v>
      </c>
      <c r="B360" s="5" t="s">
        <v>30</v>
      </c>
      <c r="C360" s="6" t="s">
        <v>29</v>
      </c>
    </row>
  </sheetData>
  <mergeCells count="56">
    <mergeCell ref="A191:C191"/>
    <mergeCell ref="A192:C192"/>
    <mergeCell ref="A186:C186"/>
    <mergeCell ref="A187:C187"/>
    <mergeCell ref="A188:C188"/>
    <mergeCell ref="A189:C189"/>
    <mergeCell ref="A190:C190"/>
    <mergeCell ref="A101:C101"/>
    <mergeCell ref="A102:C102"/>
    <mergeCell ref="A96:C96"/>
    <mergeCell ref="A97:C97"/>
    <mergeCell ref="A98:C98"/>
    <mergeCell ref="A99:C99"/>
    <mergeCell ref="A100:C100"/>
    <mergeCell ref="A56:C56"/>
    <mergeCell ref="A57:C57"/>
    <mergeCell ref="A51:C51"/>
    <mergeCell ref="A52:C52"/>
    <mergeCell ref="A53:C53"/>
    <mergeCell ref="A54:C54"/>
    <mergeCell ref="A55:C55"/>
    <mergeCell ref="A9:C9"/>
    <mergeCell ref="A10:C10"/>
    <mergeCell ref="A4:C4"/>
    <mergeCell ref="A5:C5"/>
    <mergeCell ref="A6:C6"/>
    <mergeCell ref="A7:C7"/>
    <mergeCell ref="A8:C8"/>
    <mergeCell ref="A145:C145"/>
    <mergeCell ref="A146:C146"/>
    <mergeCell ref="A140:C140"/>
    <mergeCell ref="A141:C141"/>
    <mergeCell ref="A142:C142"/>
    <mergeCell ref="A143:C143"/>
    <mergeCell ref="A144:C144"/>
    <mergeCell ref="A237:C237"/>
    <mergeCell ref="A235:C235"/>
    <mergeCell ref="A236:C236"/>
    <mergeCell ref="A232:C232"/>
    <mergeCell ref="A233:C233"/>
    <mergeCell ref="A234:C234"/>
    <mergeCell ref="A282:C282"/>
    <mergeCell ref="A283:C283"/>
    <mergeCell ref="A284:C284"/>
    <mergeCell ref="A238:C238"/>
    <mergeCell ref="A278:C278"/>
    <mergeCell ref="A279:C279"/>
    <mergeCell ref="A280:C280"/>
    <mergeCell ref="A281:C281"/>
    <mergeCell ref="A327:C327"/>
    <mergeCell ref="A328:C328"/>
    <mergeCell ref="A322:C322"/>
    <mergeCell ref="A323:C323"/>
    <mergeCell ref="A324:C324"/>
    <mergeCell ref="A325:C325"/>
    <mergeCell ref="A326:C3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8"/>
  <sheetViews>
    <sheetView topLeftCell="A26" zoomScale="160" zoomScaleNormal="160" workbookViewId="0">
      <selection activeCell="B63" sqref="B63"/>
    </sheetView>
  </sheetViews>
  <sheetFormatPr baseColWidth="10" defaultRowHeight="15" x14ac:dyDescent="0.25"/>
  <cols>
    <col min="1" max="1" width="7.7109375" style="25" customWidth="1"/>
    <col min="2" max="2" width="68.28515625" customWidth="1"/>
    <col min="3" max="3" width="16.28515625" style="1" customWidth="1"/>
    <col min="4" max="4" width="15.5703125" bestFit="1" customWidth="1"/>
    <col min="5" max="5" width="33.42578125" customWidth="1"/>
  </cols>
  <sheetData>
    <row r="2" spans="1:5" x14ac:dyDescent="0.25">
      <c r="C2" s="1" t="s">
        <v>21</v>
      </c>
    </row>
    <row r="3" spans="1:5" x14ac:dyDescent="0.25">
      <c r="C3" s="22"/>
    </row>
    <row r="4" spans="1:5" x14ac:dyDescent="0.25">
      <c r="C4" s="20"/>
      <c r="D4" s="20"/>
      <c r="E4" s="20"/>
    </row>
    <row r="5" spans="1:5" x14ac:dyDescent="0.25">
      <c r="C5" s="20"/>
      <c r="D5" s="20"/>
      <c r="E5" s="20"/>
    </row>
    <row r="6" spans="1:5" ht="15.75" x14ac:dyDescent="0.25">
      <c r="B6" s="26" t="s">
        <v>103</v>
      </c>
      <c r="C6" s="32"/>
      <c r="D6" s="32"/>
      <c r="E6" s="32"/>
    </row>
    <row r="7" spans="1:5" ht="15.75" x14ac:dyDescent="0.25">
      <c r="B7" s="27" t="s">
        <v>104</v>
      </c>
      <c r="C7" s="32"/>
      <c r="D7" s="32"/>
      <c r="E7" s="32"/>
    </row>
    <row r="8" spans="1:5" ht="15.75" x14ac:dyDescent="0.25">
      <c r="B8" s="27" t="s">
        <v>107</v>
      </c>
      <c r="C8" s="32"/>
      <c r="D8" s="32"/>
      <c r="E8" s="32"/>
    </row>
    <row r="9" spans="1:5" ht="15.75" x14ac:dyDescent="0.25">
      <c r="B9" s="26" t="s">
        <v>105</v>
      </c>
      <c r="C9" s="32"/>
      <c r="D9" s="32"/>
      <c r="E9" s="32"/>
    </row>
    <row r="10" spans="1:5" ht="15.75" x14ac:dyDescent="0.25">
      <c r="B10" s="27" t="s">
        <v>108</v>
      </c>
      <c r="C10" s="33"/>
      <c r="D10" s="33"/>
      <c r="E10" s="33"/>
    </row>
    <row r="11" spans="1:5" x14ac:dyDescent="0.25">
      <c r="B11" s="26" t="s">
        <v>20</v>
      </c>
      <c r="C11" s="34"/>
      <c r="D11" s="34"/>
      <c r="E11" s="34"/>
    </row>
    <row r="12" spans="1:5" x14ac:dyDescent="0.25">
      <c r="B12" s="27" t="s">
        <v>132</v>
      </c>
      <c r="C12" s="35"/>
      <c r="D12" s="35"/>
      <c r="E12" s="35"/>
    </row>
    <row r="15" spans="1:5" x14ac:dyDescent="0.25">
      <c r="A15" s="28" t="s">
        <v>43</v>
      </c>
      <c r="B15" s="29" t="s">
        <v>44</v>
      </c>
      <c r="C15" s="30" t="s">
        <v>45</v>
      </c>
    </row>
    <row r="16" spans="1:5" x14ac:dyDescent="0.25">
      <c r="B16" s="17" t="s">
        <v>109</v>
      </c>
    </row>
    <row r="17" spans="1:5" x14ac:dyDescent="0.25">
      <c r="A17" s="24">
        <v>2.1</v>
      </c>
      <c r="B17" t="s">
        <v>46</v>
      </c>
      <c r="C17" s="1">
        <v>238103369</v>
      </c>
    </row>
    <row r="18" spans="1:5" x14ac:dyDescent="0.25">
      <c r="A18" s="24">
        <v>2.2000000000000002</v>
      </c>
      <c r="B18" t="s">
        <v>47</v>
      </c>
      <c r="C18" s="1">
        <v>18928473.960000001</v>
      </c>
    </row>
    <row r="19" spans="1:5" x14ac:dyDescent="0.25">
      <c r="A19" s="24">
        <v>2.2999999999999998</v>
      </c>
      <c r="B19" t="s">
        <v>48</v>
      </c>
      <c r="C19" s="1">
        <v>74764266.430000007</v>
      </c>
    </row>
    <row r="20" spans="1:5" x14ac:dyDescent="0.25">
      <c r="A20" s="24">
        <v>2.4</v>
      </c>
      <c r="B20" t="s">
        <v>124</v>
      </c>
      <c r="C20" s="1">
        <f>C55</f>
        <v>154000</v>
      </c>
    </row>
    <row r="21" spans="1:5" x14ac:dyDescent="0.25">
      <c r="A21" s="24">
        <v>2.6</v>
      </c>
      <c r="B21" t="s">
        <v>49</v>
      </c>
      <c r="C21" s="1">
        <v>6318556.4299999997</v>
      </c>
    </row>
    <row r="22" spans="1:5" x14ac:dyDescent="0.25">
      <c r="A22" s="24">
        <v>2.7</v>
      </c>
      <c r="B22" t="s">
        <v>50</v>
      </c>
      <c r="C22" s="1">
        <v>0</v>
      </c>
    </row>
    <row r="23" spans="1:5" x14ac:dyDescent="0.25">
      <c r="B23" s="17" t="s">
        <v>57</v>
      </c>
      <c r="C23" s="23">
        <f>SUM(C17:C22)</f>
        <v>338268665.81999999</v>
      </c>
    </row>
    <row r="25" spans="1:5" x14ac:dyDescent="0.25">
      <c r="A25" s="28">
        <v>2.1</v>
      </c>
      <c r="B25" s="29" t="s">
        <v>133</v>
      </c>
      <c r="C25" s="30" t="s">
        <v>51</v>
      </c>
    </row>
    <row r="26" spans="1:5" x14ac:dyDescent="0.25">
      <c r="A26" s="24" t="s">
        <v>52</v>
      </c>
      <c r="B26" t="s">
        <v>54</v>
      </c>
      <c r="C26" s="1">
        <v>177276549.69999999</v>
      </c>
      <c r="E26" s="2"/>
    </row>
    <row r="27" spans="1:5" x14ac:dyDescent="0.25">
      <c r="A27" s="24" t="s">
        <v>53</v>
      </c>
      <c r="B27" t="s">
        <v>55</v>
      </c>
      <c r="C27" s="1">
        <v>1706050</v>
      </c>
      <c r="E27" s="2"/>
    </row>
    <row r="28" spans="1:5" x14ac:dyDescent="0.25">
      <c r="A28" s="24" t="s">
        <v>106</v>
      </c>
      <c r="B28" t="s">
        <v>56</v>
      </c>
      <c r="C28" s="1">
        <v>3819007.27</v>
      </c>
    </row>
    <row r="29" spans="1:5" x14ac:dyDescent="0.25">
      <c r="B29" s="17" t="s">
        <v>58</v>
      </c>
      <c r="C29" s="23">
        <f>SUM(C26:C28)</f>
        <v>182801606.97</v>
      </c>
    </row>
    <row r="32" spans="1:5" x14ac:dyDescent="0.25">
      <c r="A32" s="28">
        <v>2.2000000000000002</v>
      </c>
      <c r="B32" s="29" t="s">
        <v>47</v>
      </c>
      <c r="C32" s="31"/>
    </row>
    <row r="33" spans="1:5" x14ac:dyDescent="0.25">
      <c r="A33" s="25" t="s">
        <v>59</v>
      </c>
      <c r="B33" t="s">
        <v>66</v>
      </c>
      <c r="C33" s="1">
        <v>6392952.1500000004</v>
      </c>
    </row>
    <row r="34" spans="1:5" x14ac:dyDescent="0.25">
      <c r="A34" s="25" t="s">
        <v>60</v>
      </c>
      <c r="B34" t="s">
        <v>67</v>
      </c>
      <c r="C34" s="1">
        <v>545413.68999999994</v>
      </c>
    </row>
    <row r="35" spans="1:5" x14ac:dyDescent="0.25">
      <c r="A35" s="25" t="s">
        <v>61</v>
      </c>
      <c r="B35" t="s">
        <v>68</v>
      </c>
      <c r="C35" s="1">
        <v>304792.23</v>
      </c>
    </row>
    <row r="36" spans="1:5" x14ac:dyDescent="0.25">
      <c r="A36" s="25" t="s">
        <v>62</v>
      </c>
      <c r="B36" t="s">
        <v>69</v>
      </c>
      <c r="C36" s="1">
        <v>166731.66</v>
      </c>
      <c r="E36" s="2"/>
    </row>
    <row r="37" spans="1:5" x14ac:dyDescent="0.25">
      <c r="A37" s="25" t="s">
        <v>63</v>
      </c>
      <c r="B37" t="s">
        <v>110</v>
      </c>
      <c r="C37" s="1">
        <v>1891485.48</v>
      </c>
    </row>
    <row r="38" spans="1:5" x14ac:dyDescent="0.25">
      <c r="A38" s="25" t="s">
        <v>64</v>
      </c>
      <c r="B38" t="s">
        <v>70</v>
      </c>
      <c r="C38" s="1">
        <v>6819011.8099999996</v>
      </c>
    </row>
    <row r="39" spans="1:5" x14ac:dyDescent="0.25">
      <c r="A39" s="25" t="s">
        <v>65</v>
      </c>
      <c r="B39" t="s">
        <v>71</v>
      </c>
      <c r="C39" s="1">
        <v>431431.6</v>
      </c>
    </row>
    <row r="40" spans="1:5" x14ac:dyDescent="0.25">
      <c r="B40" s="17" t="s">
        <v>72</v>
      </c>
      <c r="C40" s="23">
        <f>SUM(C33:C39)</f>
        <v>16551818.619999999</v>
      </c>
      <c r="D40" s="1"/>
      <c r="E40" s="45"/>
    </row>
    <row r="42" spans="1:5" x14ac:dyDescent="0.25">
      <c r="A42" s="28">
        <v>2.2999999999999998</v>
      </c>
      <c r="B42" s="29" t="s">
        <v>48</v>
      </c>
      <c r="C42" s="31"/>
    </row>
    <row r="43" spans="1:5" x14ac:dyDescent="0.25">
      <c r="A43" s="25" t="s">
        <v>73</v>
      </c>
      <c r="B43" t="s">
        <v>78</v>
      </c>
      <c r="C43" s="1">
        <v>33386654</v>
      </c>
    </row>
    <row r="44" spans="1:5" x14ac:dyDescent="0.25">
      <c r="A44" s="25" t="s">
        <v>74</v>
      </c>
      <c r="B44" t="s">
        <v>79</v>
      </c>
      <c r="C44" s="1">
        <v>10781993.82</v>
      </c>
    </row>
    <row r="45" spans="1:5" x14ac:dyDescent="0.25">
      <c r="A45" s="25" t="s">
        <v>75</v>
      </c>
      <c r="B45" t="s">
        <v>80</v>
      </c>
      <c r="C45" s="1">
        <v>1303357.2</v>
      </c>
    </row>
    <row r="46" spans="1:5" x14ac:dyDescent="0.25">
      <c r="A46" s="25" t="s">
        <v>76</v>
      </c>
      <c r="B46" t="s">
        <v>81</v>
      </c>
      <c r="C46" s="1">
        <v>476461.3</v>
      </c>
    </row>
    <row r="47" spans="1:5" x14ac:dyDescent="0.25">
      <c r="A47" s="25" t="s">
        <v>77</v>
      </c>
      <c r="B47" t="s">
        <v>82</v>
      </c>
      <c r="C47" s="1">
        <v>170126.89</v>
      </c>
    </row>
    <row r="48" spans="1:5" x14ac:dyDescent="0.25">
      <c r="A48" s="25" t="s">
        <v>83</v>
      </c>
      <c r="B48" t="s">
        <v>86</v>
      </c>
      <c r="C48" s="1">
        <v>1319566.6000000001</v>
      </c>
    </row>
    <row r="49" spans="1:5" x14ac:dyDescent="0.25">
      <c r="A49" s="25" t="s">
        <v>84</v>
      </c>
      <c r="B49" t="s">
        <v>87</v>
      </c>
      <c r="C49" s="1">
        <v>10206991.800000001</v>
      </c>
    </row>
    <row r="50" spans="1:5" x14ac:dyDescent="0.25">
      <c r="A50" s="25" t="s">
        <v>85</v>
      </c>
      <c r="B50" t="s">
        <v>88</v>
      </c>
      <c r="C50" s="1">
        <v>5225907.22</v>
      </c>
    </row>
    <row r="51" spans="1:5" x14ac:dyDescent="0.25">
      <c r="B51" s="17" t="s">
        <v>89</v>
      </c>
      <c r="C51" s="23">
        <f>SUM(C43:C50)</f>
        <v>62871058.829999998</v>
      </c>
      <c r="E51" s="2"/>
    </row>
    <row r="52" spans="1:5" x14ac:dyDescent="0.25">
      <c r="B52" s="17"/>
      <c r="C52" s="44"/>
      <c r="E52" s="2"/>
    </row>
    <row r="53" spans="1:5" x14ac:dyDescent="0.25">
      <c r="A53" s="28">
        <v>2.4</v>
      </c>
      <c r="B53" s="29" t="s">
        <v>125</v>
      </c>
      <c r="C53" s="31"/>
      <c r="E53" s="2"/>
    </row>
    <row r="54" spans="1:5" x14ac:dyDescent="0.25">
      <c r="A54" s="25" t="s">
        <v>126</v>
      </c>
      <c r="B54" t="s">
        <v>127</v>
      </c>
      <c r="C54" s="1">
        <v>154000</v>
      </c>
      <c r="E54" s="2"/>
    </row>
    <row r="55" spans="1:5" x14ac:dyDescent="0.25">
      <c r="B55" s="17" t="s">
        <v>128</v>
      </c>
      <c r="C55" s="44">
        <f>+C54</f>
        <v>154000</v>
      </c>
      <c r="E55" s="2"/>
    </row>
    <row r="57" spans="1:5" x14ac:dyDescent="0.25">
      <c r="A57" s="28">
        <v>2.6</v>
      </c>
      <c r="B57" s="29" t="s">
        <v>90</v>
      </c>
      <c r="C57" s="31"/>
    </row>
    <row r="58" spans="1:5" x14ac:dyDescent="0.25">
      <c r="A58" s="25" t="s">
        <v>91</v>
      </c>
      <c r="B58" t="s">
        <v>95</v>
      </c>
      <c r="C58" s="1">
        <v>2946268.1</v>
      </c>
    </row>
    <row r="59" spans="1:5" x14ac:dyDescent="0.25">
      <c r="A59" s="25" t="s">
        <v>92</v>
      </c>
      <c r="B59" t="s">
        <v>96</v>
      </c>
      <c r="C59" s="1">
        <v>572776.72</v>
      </c>
    </row>
    <row r="60" spans="1:5" x14ac:dyDescent="0.25">
      <c r="A60" s="25" t="s">
        <v>113</v>
      </c>
      <c r="B60" t="s">
        <v>114</v>
      </c>
      <c r="C60" s="1">
        <v>58315.6</v>
      </c>
    </row>
    <row r="61" spans="1:5" x14ac:dyDescent="0.25">
      <c r="A61" s="25" t="s">
        <v>93</v>
      </c>
      <c r="B61" t="s">
        <v>97</v>
      </c>
      <c r="C61" s="1">
        <v>1347304.59</v>
      </c>
    </row>
    <row r="62" spans="1:5" x14ac:dyDescent="0.25">
      <c r="A62" s="25" t="s">
        <v>111</v>
      </c>
      <c r="B62" t="s">
        <v>112</v>
      </c>
      <c r="C62" s="1">
        <v>0</v>
      </c>
    </row>
    <row r="63" spans="1:5" x14ac:dyDescent="0.25">
      <c r="A63" s="25" t="s">
        <v>94</v>
      </c>
      <c r="B63" t="s">
        <v>98</v>
      </c>
      <c r="C63" s="1">
        <v>420000</v>
      </c>
    </row>
    <row r="64" spans="1:5" x14ac:dyDescent="0.25">
      <c r="A64" s="25" t="s">
        <v>121</v>
      </c>
      <c r="B64" t="s">
        <v>122</v>
      </c>
      <c r="C64" s="1">
        <v>347700</v>
      </c>
    </row>
    <row r="65" spans="2:6" x14ac:dyDescent="0.25">
      <c r="B65" s="17" t="s">
        <v>99</v>
      </c>
      <c r="C65" s="23">
        <f>SUM(C58:C64)</f>
        <v>5692365.0100000007</v>
      </c>
    </row>
    <row r="67" spans="2:6" x14ac:dyDescent="0.25">
      <c r="B67" s="37"/>
      <c r="C67" s="38"/>
    </row>
    <row r="68" spans="2:6" x14ac:dyDescent="0.25">
      <c r="B68" s="39" t="s">
        <v>100</v>
      </c>
      <c r="C68" s="38">
        <f>+C51+C40+C29+C65+C55</f>
        <v>268070849.43000001</v>
      </c>
      <c r="E68" s="2"/>
    </row>
    <row r="69" spans="2:6" x14ac:dyDescent="0.25">
      <c r="B69" s="39" t="s">
        <v>101</v>
      </c>
      <c r="C69" s="40">
        <v>5182817.9400000004</v>
      </c>
      <c r="D69" s="1"/>
      <c r="E69" s="2"/>
    </row>
    <row r="70" spans="2:6" x14ac:dyDescent="0.25">
      <c r="B70" s="39" t="s">
        <v>102</v>
      </c>
      <c r="C70" s="41">
        <f>SUM(C68:C69)</f>
        <v>273253667.37</v>
      </c>
      <c r="D70" s="45"/>
      <c r="E70" s="2"/>
    </row>
    <row r="71" spans="2:6" x14ac:dyDescent="0.25">
      <c r="B71" s="37"/>
      <c r="C71" s="38"/>
      <c r="E71" s="2"/>
    </row>
    <row r="72" spans="2:6" x14ac:dyDescent="0.25">
      <c r="B72" s="39" t="s">
        <v>115</v>
      </c>
      <c r="C72" s="38"/>
      <c r="E72" s="2"/>
    </row>
    <row r="73" spans="2:6" x14ac:dyDescent="0.25">
      <c r="B73" s="39" t="s">
        <v>134</v>
      </c>
      <c r="C73" s="42">
        <f>+C23-C70</f>
        <v>65014998.449999988</v>
      </c>
      <c r="E73" s="1"/>
    </row>
    <row r="74" spans="2:6" ht="3" customHeight="1" x14ac:dyDescent="0.25">
      <c r="B74" s="37"/>
      <c r="C74" s="43"/>
    </row>
    <row r="75" spans="2:6" x14ac:dyDescent="0.25">
      <c r="B75" s="37"/>
      <c r="C75" s="43"/>
      <c r="E75" s="1"/>
      <c r="F75" s="45"/>
    </row>
    <row r="76" spans="2:6" ht="84.75" customHeight="1" x14ac:dyDescent="0.25">
      <c r="B76" s="37"/>
      <c r="C76" s="38"/>
      <c r="E76" s="2"/>
    </row>
    <row r="77" spans="2:6" x14ac:dyDescent="0.25">
      <c r="E77" s="2"/>
    </row>
    <row r="78" spans="2:6" x14ac:dyDescent="0.25">
      <c r="E78" s="2"/>
    </row>
  </sheetData>
  <printOptions horizontalCentered="1"/>
  <pageMargins left="0.25" right="0.25" top="0.75" bottom="0.75" header="0.3" footer="0.3"/>
  <pageSetup paperSize="9" orientation="portrait" r:id="rId1"/>
  <rowBreaks count="1" manualBreakCount="1">
    <brk id="47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Balence Gral. Octubre  2023</vt:lpstr>
      <vt:lpstr>ESTADO DE RESULTADO OCTUB 2023</vt:lpstr>
      <vt:lpstr>'ESTADO DE RESULTADO OCTUB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Cesmet</dc:creator>
  <cp:lastModifiedBy>ENC CONTABILIDAD</cp:lastModifiedBy>
  <cp:lastPrinted>2023-11-08T01:00:39Z</cp:lastPrinted>
  <dcterms:created xsi:type="dcterms:W3CDTF">2019-07-18T18:05:38Z</dcterms:created>
  <dcterms:modified xsi:type="dcterms:W3CDTF">2023-11-10T15:33:00Z</dcterms:modified>
</cp:coreProperties>
</file>