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60" windowWidth="29040" windowHeight="15780"/>
  </bookViews>
  <sheets>
    <sheet name="programacion indicativa" sheetId="3" r:id="rId1"/>
  </sheets>
  <externalReferences>
    <externalReference r:id="rId2"/>
  </externalReferences>
  <definedNames>
    <definedName name="_xlnm.Print_Area" localSheetId="0">'programacion indicativa'!$A$1:$J$45</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3" l="1"/>
  <c r="H29" i="3"/>
  <c r="F29" i="3"/>
  <c r="E29" i="3"/>
  <c r="I29" i="3" l="1"/>
  <c r="J29" i="3" l="1"/>
  <c r="I25" i="3"/>
  <c r="C16" i="3"/>
  <c r="C15" i="3"/>
</calcChain>
</file>

<file path=xl/sharedStrings.xml><?xml version="1.0" encoding="utf-8"?>
<sst xmlns="http://schemas.openxmlformats.org/spreadsheetml/2006/main" count="74" uniqueCount="74">
  <si>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</si>
  <si>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</si>
  <si>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</si>
  <si>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</si>
  <si>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</si>
  <si>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</si>
  <si>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</si>
  <si>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</si>
  <si>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</si>
  <si>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</si>
  <si>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</si>
  <si>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</si>
  <si>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</si>
  <si>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</si>
  <si>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</si>
  <si>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</si>
  <si>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</si>
  <si>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</si>
  <si>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</si>
  <si>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</si>
  <si>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</si>
  <si>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</si>
  <si>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</si>
  <si>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</si>
  <si>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</si>
  <si>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</si>
  <si>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</si>
  <si>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</si>
  <si>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</si>
  <si>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</si>
  <si>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</si>
  <si>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</si>
  <si>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</si>
  <si>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</si>
  <si>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</si>
  <si>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</si>
  <si>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</si>
  <si>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</si>
  <si>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</si>
  <si>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</si>
  <si>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</si>
  <si>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</si>
  <si>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</si>
  <si>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</si>
  <si>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</si>
  <si>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</si>
  <si>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</si>
  <si>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</si>
  <si>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</si>
  <si>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Presupuesto aprobado:  </t>
  </si>
  <si>
    <t xml:space="preserve">Presupuesto modificado: </t>
  </si>
  <si>
    <t>Total devengado:</t>
  </si>
  <si>
    <t xml:space="preserve">	01-MINISTERIO DDEFENSA</t>
  </si>
  <si>
    <t>0203-MINISTERIO DE DEFENSA</t>
  </si>
  <si>
    <t>0020-CUERPO ESPECIALIZADO PARA LA SEGURIDAD DEL METRO DE SANTO DOMINGO.</t>
  </si>
  <si>
    <t>DESARROLLO INSTITUCIONAL</t>
  </si>
  <si>
    <t>1.4.1</t>
  </si>
  <si>
    <t>Defender la integridad de la Republica Dominica, ser celoso guardian de la soberania, mantener la paz y el orden publico y con ellos, ser el ingrediente primordial para crear las condiciones favorables al desarrollo de las activiades productivas de la nacion en un clima de maxima seguridad, esto como es claro, en esfuerzo conjunto y coordinado con las instituciones militares que nacieron de su propio seno para vivir hermanadas y consonas con el concierto armonico de unas Fuerzas Armadas capaces y eficientes.</t>
  </si>
  <si>
    <t>La Fuerzas Armadas es una institucion integrada por hombres y mujeres calificadas y productivas, que participan armonicamente dentro de la sociedad, dandole la seguridad esperada, en defensa de la nacion, al minimo costo posible, mediante el desarrollo de un sistema eficiente que se caracteriza por la excelencia  de nuestro trabajo basado en el apoyo de nuestros recursos humanos disciplinado.</t>
  </si>
  <si>
    <t>Defensa Nacional</t>
  </si>
  <si>
    <t xml:space="preserve"> Personas que reciben servicios de seguridad y proteccion en el Metro y Teleferico de Santo Domingo.</t>
  </si>
  <si>
    <t>La poblacion en general.</t>
  </si>
  <si>
    <t>Mantener en un 100% garantizado la seguridad de los usuarios del Metro y Teleferico a traves de la vigilancia constante.</t>
  </si>
  <si>
    <t>Porcentaje de personas que reciben servicios de seguridad.</t>
  </si>
  <si>
    <t xml:space="preserve"> Programación </t>
  </si>
  <si>
    <t>Garantizar los servicios de seguridad de los usuarios deMetro y Teleferico de Santo Domingo.</t>
  </si>
  <si>
    <t>Servicios de Seguridad y Proteccion.</t>
  </si>
  <si>
    <t>Enc. De Planificacion y Desarrollo, Cesmet.</t>
  </si>
  <si>
    <t>Ejecución Semestral</t>
  </si>
  <si>
    <t>Programación Indicativa Semestral de las Metas Físicas-Financieras</t>
  </si>
  <si>
    <t>6106-Personas que reciben servicios de seguridad y proteccion en el Metro y Teleferico de Santo Domingo.</t>
  </si>
  <si>
    <t>Lineamientos para la Ejecución Presupuestaria 2023 del Gobierno General Nacional</t>
  </si>
  <si>
    <t xml:space="preserve">La meta fisica asociada a este producto es medida trimestralmente a traves de informe trimestral de  la Oficina para el Reordeamineto del Transporte OPRET.
</t>
  </si>
  <si>
    <t xml:space="preserve">La causas y justificacion de los desvios estan asociado a estadisticas proyectadas trimestralmente a traves de informe trimestral de  la Oficina para el Reordeamineto del Transporte OPRET.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</si>
</sst>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quot;$&quot;* #,##0.00_);_(&quot;$&quot;* \(#,##0.00\);_(&quot;$&quot;* &quot;-&quot;??_);_(@_)"/>
    <numFmt numFmtId="165" formatCode="dd/mm/yyyy;@"/>
    <numFmt numFmtId="166" formatCode="[$-10409]#,##0;\-#,##0"/>
    <numFmt numFmtId="167" formatCode="[$-10409]#,##0.00;\-#,##0.00"/>
    <numFmt numFmtId="168" formatCode="[$-10409]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11"/>
      <color indexed="8"/>
      <name val="Calibri"/>
      <family val="2"/>
      <scheme val="minor"/>
    </font>
    <font>
      <sz val="9"/>
      <color indexed="8"/>
      <name val="Segoe UI"/>
      <family val="2"/>
    </font>
    <font>
      <sz val="11"/>
      <color rgb="FF000000"/>
      <name val="Century Gothic"/>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auto="1"/>
      </right>
      <top style="thin">
        <color auto="1"/>
      </top>
      <bottom style="thin">
        <color auto="1"/>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2" fillId="0" borderId="0"/>
    <xf numFmtId="43" fontId="22" fillId="0" borderId="0" applyFont="0" applyFill="0" applyBorder="0" applyAlignment="0" applyProtection="0"/>
    <xf numFmtId="164" fontId="22" fillId="0" borderId="0" applyFont="0" applyFill="0" applyBorder="0" applyAlignment="0" applyProtection="0"/>
    <xf numFmtId="9" fontId="22" fillId="0" borderId="0" applyFont="0" applyFill="0" applyBorder="0" applyAlignment="0" applyProtection="0"/>
  </cellStyleXfs>
  <cellXfs count="93">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6"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8" fontId="16" fillId="7" borderId="25"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Border="1" applyAlignment="1" applyProtection="1">
      <alignment horizontal="left" vertical="center" wrapText="1"/>
      <protection locked="0"/>
    </xf>
    <xf numFmtId="0" fontId="2" fillId="0" borderId="22" xfId="0" applyFont="1" applyBorder="1" applyAlignment="1">
      <alignment vertical="top"/>
    </xf>
    <xf numFmtId="0" fontId="16" fillId="9" borderId="24" xfId="0" applyFont="1" applyFill="1" applyBorder="1" applyAlignment="1" applyProtection="1">
      <alignment vertical="top" wrapText="1"/>
      <protection locked="0"/>
    </xf>
    <xf numFmtId="49" fontId="23" fillId="9" borderId="40" xfId="3" applyNumberFormat="1" applyFont="1" applyFill="1" applyBorder="1" applyAlignment="1">
      <alignment horizontal="center" vertical="center" wrapText="1"/>
    </xf>
    <xf numFmtId="167" fontId="16" fillId="9" borderId="28" xfId="0" applyNumberFormat="1" applyFont="1" applyFill="1" applyBorder="1" applyAlignment="1" applyProtection="1">
      <alignment horizontal="center" vertical="center" wrapText="1" readingOrder="1"/>
      <protection locked="0"/>
    </xf>
    <xf numFmtId="167" fontId="18" fillId="9" borderId="22" xfId="0" applyNumberFormat="1" applyFont="1" applyFill="1" applyBorder="1" applyAlignment="1" applyProtection="1">
      <alignment horizontal="center" vertical="center" wrapText="1" readingOrder="1"/>
      <protection locked="0"/>
    </xf>
    <xf numFmtId="4" fontId="11" fillId="0" borderId="0" xfId="0" applyNumberFormat="1" applyFont="1" applyProtection="1">
      <protection locked="0"/>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Border="1" applyAlignment="1">
      <alignment horizontal="left" vertical="center" wrapText="1"/>
    </xf>
    <xf numFmtId="0" fontId="11" fillId="0" borderId="0" xfId="0" applyFont="1" applyBorder="1" applyAlignment="1" applyProtection="1">
      <alignment horizontal="center"/>
      <protection locked="0"/>
    </xf>
    <xf numFmtId="0" fontId="13" fillId="0" borderId="34" xfId="0" applyFont="1" applyBorder="1" applyAlignment="1" applyProtection="1">
      <alignment horizontal="center"/>
      <protection locked="0"/>
    </xf>
    <xf numFmtId="0" fontId="13" fillId="0" borderId="0" xfId="0" applyFont="1" applyBorder="1" applyAlignment="1" applyProtection="1">
      <alignment horizontal="center"/>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21" fillId="9" borderId="0" xfId="0" applyFont="1" applyFill="1" applyAlignment="1" applyProtection="1">
      <alignment horizontal="left" vertical="center" wrapText="1"/>
      <protection locked="0"/>
    </xf>
    <xf numFmtId="0" fontId="21" fillId="9" borderId="18" xfId="0" applyFont="1" applyFill="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39" fontId="11" fillId="9" borderId="27" xfId="1" applyNumberFormat="1" applyFont="1" applyFill="1" applyBorder="1" applyAlignment="1" applyProtection="1">
      <alignment horizontal="center" vertical="center" wrapText="1" readingOrder="1"/>
      <protection locked="0"/>
    </xf>
    <xf numFmtId="39" fontId="11" fillId="9" borderId="28" xfId="1" applyNumberFormat="1" applyFont="1" applyFill="1" applyBorder="1" applyAlignment="1" applyProtection="1">
      <alignment horizontal="center" vertical="center" wrapText="1" readingOrder="1"/>
      <protection locked="0"/>
    </xf>
    <xf numFmtId="39" fontId="11" fillId="9" borderId="25" xfId="1" applyNumberFormat="1" applyFont="1" applyFill="1" applyBorder="1" applyAlignment="1" applyProtection="1">
      <alignment horizontal="center" vertical="center" wrapText="1" readingOrder="1"/>
      <protection locked="0"/>
    </xf>
    <xf numFmtId="39" fontId="11" fillId="9" borderId="36"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24" fillId="0" borderId="0" xfId="0" applyNumberFormat="1" applyFont="1" applyFill="1" applyBorder="1" applyAlignment="1">
      <alignment vertical="center" wrapText="1" readingOrder="1"/>
    </xf>
    <xf numFmtId="0" fontId="11" fillId="0" borderId="0" xfId="0" applyFont="1" applyFill="1" applyBorder="1" applyAlignment="1">
      <alignment vertical="center"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49" fontId="20" fillId="9" borderId="19" xfId="0" quotePrefix="1" applyNumberFormat="1" applyFont="1" applyFill="1" applyBorder="1" applyAlignment="1" applyProtection="1">
      <alignment horizontal="left" vertical="center" wrapText="1"/>
      <protection locked="0"/>
    </xf>
    <xf numFmtId="49" fontId="20" fillId="9" borderId="20" xfId="0" quotePrefix="1" applyNumberFormat="1" applyFont="1" applyFill="1" applyBorder="1" applyAlignment="1" applyProtection="1">
      <alignment horizontal="left" vertical="center" wrapText="1"/>
      <protection locked="0"/>
    </xf>
    <xf numFmtId="49" fontId="20" fillId="9" borderId="21" xfId="0" quotePrefix="1" applyNumberFormat="1" applyFont="1" applyFill="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cellXfs>
  <cellStyles count="7">
    <cellStyle name="Millares" xfId="1" builtinId="3"/>
    <cellStyle name="Millares 2" xfId="4"/>
    <cellStyle name="Moneda 2" xfId="5"/>
    <cellStyle name="Normal" xfId="0" builtinId="0"/>
    <cellStyle name="Normal 2" xfId="3"/>
    <cellStyle name="Porcentaje" xfId="2" builtinId="5"/>
    <cellStyle name="Porcentaje 2" xfId="6"/>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auto="1"/>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solid">
          <fgColor indexed="64"/>
          <bgColor theme="0"/>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solid">
          <fgColor indexed="64"/>
          <bgColor theme="0"/>
        </patternFill>
      </fill>
      <alignment horizontal="general" vertical="top" textRotation="0" wrapText="1" indent="0" justifyLastLine="0" shrinkToFit="0" readingOrder="0"/>
      <border diagonalUp="0" diagonalDown="0" outline="0">
        <left/>
        <right style="medium">
          <color indexed="64"/>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1">
          <a:extLst>
            <a:ext uri="{FF2B5EF4-FFF2-40B4-BE49-F238E27FC236}">
              <a16:creationId xmlns:a16="http://schemas.microsoft.com/office/drawing/2014/main" xmlns="" id="{844C9ACF-ED92-4DB8-9878-5D4D71B1A75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32" displayName="Tabla132" ref="A28:J29" totalsRowShown="0" headerRowDxfId="14" dataDxfId="12" headerRowBorderDxfId="13" tableBorderDxfId="11" totalsRowBorderDxfId="10">
  <autoFilter ref="A28:J29"/>
  <tableColumns count="10">
    <tableColumn id="1" name="Producto" dataDxfId="9"/>
    <tableColumn id="2" name="Indicador" dataDxfId="8"/>
    <tableColumn id="3" name="Física_x000a_(A)" dataDxfId="7"/>
    <tableColumn id="4" name="Financiera_x000a_(B)" dataDxfId="6"/>
    <tableColumn id="9" name="Física_x000a_(C)" dataDxfId="5">
      <calculatedColumnFormula>+Tabla132[Física
(A)]</calculatedColumnFormula>
    </tableColumn>
    <tableColumn id="10" name="Financiera_x000a_(D)" dataDxfId="4">
      <calculatedColumnFormula>+Tabla132[Financiera
(B)]</calculatedColumnFormula>
    </tableColumn>
    <tableColumn id="5" name="Física _x000a_(E)" dataDxfId="3"/>
    <tableColumn id="6" name="Financiera _x000a_ (F)" dataDxfId="2">
      <calculatedColumnFormula>+F25</calculatedColumnFormula>
    </tableColumn>
    <tableColumn id="7" name="Física _x000a_(%)_x000a_ G=E/C" dataDxfId="1">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tabSelected="1" view="pageBreakPreview" topLeftCell="A25" zoomScaleNormal="100" zoomScaleSheetLayoutView="100" workbookViewId="0">
      <selection activeCell="C14" sqref="C14:J14"/>
    </sheetView>
  </sheetViews>
  <sheetFormatPr baseColWidth="10" defaultColWidth="11.42578125" defaultRowHeight="15" x14ac:dyDescent="0.25"/>
  <cols>
    <col min="1" max="1" width="23" style="8" customWidth="1"/>
    <col min="2" max="2" width="19.85546875" style="8" bestFit="1" customWidth="1"/>
    <col min="3" max="3" width="13.5703125" style="8" customWidth="1"/>
    <col min="4" max="10" width="12.7109375" style="8" customWidth="1"/>
    <col min="11" max="11" width="11.42578125" style="8"/>
  </cols>
  <sheetData>
    <row r="1" spans="1:11" ht="21.75" thickBot="1" x14ac:dyDescent="0.3">
      <c r="A1" s="20"/>
      <c r="B1" s="83" t="s">
        <v>69</v>
      </c>
      <c r="C1" s="84"/>
      <c r="D1" s="84"/>
      <c r="E1" s="84"/>
      <c r="F1" s="84"/>
      <c r="G1" s="84"/>
      <c r="H1" s="84"/>
      <c r="I1" s="84"/>
      <c r="J1" s="85"/>
      <c r="K1" s="1"/>
    </row>
    <row r="2" spans="1:11" ht="21.75" thickBot="1" x14ac:dyDescent="0.3">
      <c r="A2" s="21"/>
      <c r="B2" s="86" t="s">
        <v>0</v>
      </c>
      <c r="C2" s="87"/>
      <c r="D2" s="86" t="s">
        <v>1</v>
      </c>
      <c r="E2" s="88"/>
      <c r="F2" s="88"/>
      <c r="G2" s="87"/>
      <c r="H2" s="89"/>
      <c r="I2" s="2" t="s">
        <v>2</v>
      </c>
      <c r="J2" s="3" t="s">
        <v>3</v>
      </c>
      <c r="K2" s="1"/>
    </row>
    <row r="3" spans="1:11" ht="21.75" thickBot="1" x14ac:dyDescent="0.3">
      <c r="A3" s="22"/>
      <c r="B3" s="90" t="s">
        <v>4</v>
      </c>
      <c r="C3" s="91"/>
      <c r="D3" s="90" t="s">
        <v>71</v>
      </c>
      <c r="E3" s="91"/>
      <c r="F3" s="91"/>
      <c r="G3" s="91"/>
      <c r="H3" s="92"/>
      <c r="I3" s="4">
        <v>44742</v>
      </c>
      <c r="J3" s="5">
        <v>0</v>
      </c>
      <c r="K3" s="1"/>
    </row>
    <row r="4" spans="1:11" x14ac:dyDescent="0.25">
      <c r="A4" s="79"/>
      <c r="B4" s="80"/>
      <c r="C4" s="80"/>
      <c r="D4" s="81"/>
      <c r="E4" s="81"/>
      <c r="F4" s="81"/>
      <c r="G4" s="81"/>
      <c r="H4" s="81"/>
      <c r="I4" s="80"/>
      <c r="J4" s="82"/>
      <c r="K4" s="1"/>
    </row>
    <row r="5" spans="1:11" ht="3" customHeight="1" x14ac:dyDescent="0.25">
      <c r="A5" s="70"/>
      <c r="B5" s="71"/>
      <c r="C5" s="71"/>
      <c r="D5" s="71"/>
      <c r="E5" s="71"/>
      <c r="F5" s="71"/>
      <c r="G5" s="71"/>
      <c r="H5" s="71"/>
      <c r="I5" s="71"/>
      <c r="J5" s="72"/>
      <c r="K5" s="1"/>
    </row>
    <row r="6" spans="1:11" ht="15.75" x14ac:dyDescent="0.25">
      <c r="A6" s="48" t="s">
        <v>5</v>
      </c>
      <c r="B6" s="49"/>
      <c r="C6" s="49"/>
      <c r="D6" s="49"/>
      <c r="E6" s="49"/>
      <c r="F6" s="49"/>
      <c r="G6" s="49"/>
      <c r="H6" s="49"/>
      <c r="I6" s="49"/>
      <c r="J6" s="50"/>
      <c r="K6" s="1"/>
    </row>
    <row r="7" spans="1:11" ht="15.75" x14ac:dyDescent="0.25">
      <c r="A7" s="42" t="s">
        <v>6</v>
      </c>
      <c r="B7" s="43"/>
      <c r="C7" s="43"/>
      <c r="D7" s="43"/>
      <c r="E7" s="43"/>
      <c r="F7" s="43"/>
      <c r="G7" s="43"/>
      <c r="H7" s="43"/>
      <c r="I7" s="43"/>
      <c r="J7" s="44"/>
      <c r="K7" s="1"/>
    </row>
    <row r="8" spans="1:11" x14ac:dyDescent="0.25">
      <c r="A8" s="6" t="s">
        <v>7</v>
      </c>
      <c r="B8" s="73" t="s">
        <v>53</v>
      </c>
      <c r="C8" s="74"/>
      <c r="D8" s="74"/>
      <c r="E8" s="74"/>
      <c r="F8" s="74"/>
      <c r="G8" s="74"/>
      <c r="H8" s="74"/>
      <c r="I8" s="74"/>
      <c r="J8" s="75"/>
      <c r="K8" s="1"/>
    </row>
    <row r="9" spans="1:11" x14ac:dyDescent="0.25">
      <c r="A9" s="23" t="s">
        <v>36</v>
      </c>
      <c r="B9" s="73" t="s">
        <v>52</v>
      </c>
      <c r="C9" s="74"/>
      <c r="D9" s="74"/>
      <c r="E9" s="74"/>
      <c r="F9" s="74"/>
      <c r="G9" s="74"/>
      <c r="H9" s="74"/>
      <c r="I9" s="74"/>
      <c r="J9" s="75"/>
      <c r="K9" s="1"/>
    </row>
    <row r="10" spans="1:11" x14ac:dyDescent="0.25">
      <c r="A10" s="23" t="s">
        <v>37</v>
      </c>
      <c r="B10" s="73" t="s">
        <v>54</v>
      </c>
      <c r="C10" s="74"/>
      <c r="D10" s="74"/>
      <c r="E10" s="74"/>
      <c r="F10" s="74"/>
      <c r="G10" s="74"/>
      <c r="H10" s="74"/>
      <c r="I10" s="74"/>
      <c r="J10" s="75"/>
      <c r="K10" s="1"/>
    </row>
    <row r="11" spans="1:11" ht="42.75" customHeight="1" x14ac:dyDescent="0.25">
      <c r="A11" s="6" t="s">
        <v>8</v>
      </c>
      <c r="B11" s="76" t="s">
        <v>57</v>
      </c>
      <c r="C11" s="77"/>
      <c r="D11" s="77"/>
      <c r="E11" s="77"/>
      <c r="F11" s="77"/>
      <c r="G11" s="77"/>
      <c r="H11" s="77"/>
      <c r="I11" s="77"/>
      <c r="J11" s="78"/>
    </row>
    <row r="12" spans="1:11" ht="51" customHeight="1" x14ac:dyDescent="0.25">
      <c r="A12" s="6" t="s">
        <v>9</v>
      </c>
      <c r="B12" s="76" t="s">
        <v>58</v>
      </c>
      <c r="C12" s="77"/>
      <c r="D12" s="77"/>
      <c r="E12" s="77"/>
      <c r="F12" s="77"/>
      <c r="G12" s="77"/>
      <c r="H12" s="77"/>
      <c r="I12" s="77"/>
      <c r="J12" s="78"/>
    </row>
    <row r="13" spans="1:11" ht="15.75" x14ac:dyDescent="0.25">
      <c r="A13" s="48" t="s">
        <v>10</v>
      </c>
      <c r="B13" s="49"/>
      <c r="C13" s="49"/>
      <c r="D13" s="49"/>
      <c r="E13" s="49"/>
      <c r="F13" s="49"/>
      <c r="G13" s="49"/>
      <c r="H13" s="49"/>
      <c r="I13" s="49"/>
      <c r="J13" s="50"/>
    </row>
    <row r="14" spans="1:11" ht="27.75" customHeight="1" x14ac:dyDescent="0.25">
      <c r="A14" s="6" t="s">
        <v>11</v>
      </c>
      <c r="B14" s="24">
        <v>1</v>
      </c>
      <c r="C14" s="69" t="s">
        <v>55</v>
      </c>
      <c r="D14" s="69"/>
      <c r="E14" s="69"/>
      <c r="F14" s="69"/>
      <c r="G14" s="69"/>
      <c r="H14" s="69"/>
      <c r="I14" s="69"/>
      <c r="J14" s="69"/>
    </row>
    <row r="15" spans="1:11" ht="26.25" customHeight="1" x14ac:dyDescent="0.25">
      <c r="A15" s="6" t="s">
        <v>12</v>
      </c>
      <c r="B15" s="9">
        <v>1.4</v>
      </c>
      <c r="C15" s="69" t="str">
        <f>IFERROR(VLOOKUP(B15,'[1]Validacion datos'!A8:B26,2,FALSE),"")</f>
        <v>Seguridad y convivencia pacífica</v>
      </c>
      <c r="D15" s="69"/>
      <c r="E15" s="69"/>
      <c r="F15" s="69"/>
      <c r="G15" s="69"/>
      <c r="H15" s="69"/>
      <c r="I15" s="69"/>
      <c r="J15" s="69"/>
    </row>
    <row r="16" spans="1:11" ht="31.5" customHeight="1" x14ac:dyDescent="0.25">
      <c r="A16" s="6" t="s">
        <v>13</v>
      </c>
      <c r="B16" s="10" t="s">
        <v>56</v>
      </c>
      <c r="C16" s="69" t="str">
        <f>IFERROR(VLOOKUP(B16,'[1]Validacion datos'!D8:E64,2,FALSE),"")</f>
        <v>Garantizar la defensa de los intereses nacionales en los espacios terrestre, marítimo y aéreo</v>
      </c>
      <c r="D16" s="69"/>
      <c r="E16" s="69"/>
      <c r="F16" s="69"/>
      <c r="G16" s="69"/>
      <c r="H16" s="69"/>
      <c r="I16" s="69"/>
      <c r="J16" s="69"/>
    </row>
    <row r="17" spans="1:29" ht="15.75" x14ac:dyDescent="0.25">
      <c r="A17" s="48" t="s">
        <v>14</v>
      </c>
      <c r="B17" s="49"/>
      <c r="C17" s="49"/>
      <c r="D17" s="49"/>
      <c r="E17" s="49"/>
      <c r="F17" s="49"/>
      <c r="G17" s="49"/>
      <c r="H17" s="49"/>
      <c r="I17" s="49"/>
      <c r="J17" s="50"/>
    </row>
    <row r="18" spans="1:29" ht="29.25" customHeight="1" x14ac:dyDescent="0.25">
      <c r="A18" s="6" t="s">
        <v>15</v>
      </c>
      <c r="B18" s="51" t="s">
        <v>59</v>
      </c>
      <c r="C18" s="51"/>
      <c r="D18" s="51"/>
      <c r="E18" s="51"/>
      <c r="F18" s="51"/>
      <c r="G18" s="51"/>
      <c r="H18" s="51"/>
      <c r="I18" s="51"/>
      <c r="J18" s="52"/>
    </row>
    <row r="19" spans="1:29" ht="33" customHeight="1" x14ac:dyDescent="0.25">
      <c r="A19" s="11" t="s">
        <v>16</v>
      </c>
      <c r="B19" s="62" t="s">
        <v>65</v>
      </c>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row>
    <row r="20" spans="1:29" ht="34.5" customHeight="1" x14ac:dyDescent="0.25">
      <c r="A20" s="11" t="s">
        <v>17</v>
      </c>
      <c r="B20" s="53" t="s">
        <v>61</v>
      </c>
      <c r="C20" s="53"/>
      <c r="D20" s="53"/>
      <c r="E20" s="53"/>
      <c r="F20" s="53"/>
      <c r="G20" s="53"/>
      <c r="H20" s="53"/>
      <c r="I20" s="53"/>
      <c r="J20" s="54"/>
    </row>
    <row r="21" spans="1:29" ht="35.25" customHeight="1" x14ac:dyDescent="0.25">
      <c r="A21" s="11" t="s">
        <v>38</v>
      </c>
      <c r="B21" s="53" t="s">
        <v>62</v>
      </c>
      <c r="C21" s="53"/>
      <c r="D21" s="53"/>
      <c r="E21" s="53"/>
      <c r="F21" s="53"/>
      <c r="G21" s="53"/>
      <c r="H21" s="53"/>
      <c r="I21" s="53"/>
      <c r="J21" s="54"/>
      <c r="K21" s="1"/>
    </row>
    <row r="22" spans="1:29" ht="15.75" x14ac:dyDescent="0.25">
      <c r="A22" s="48" t="s">
        <v>18</v>
      </c>
      <c r="B22" s="49"/>
      <c r="C22" s="49"/>
      <c r="D22" s="49"/>
      <c r="E22" s="49"/>
      <c r="F22" s="49"/>
      <c r="G22" s="49"/>
      <c r="H22" s="49"/>
      <c r="I22" s="49"/>
      <c r="J22" s="50"/>
    </row>
    <row r="23" spans="1:29" ht="15.75" x14ac:dyDescent="0.25">
      <c r="A23" s="42" t="s">
        <v>19</v>
      </c>
      <c r="B23" s="43"/>
      <c r="C23" s="43"/>
      <c r="D23" s="43"/>
      <c r="E23" s="43"/>
      <c r="F23" s="43"/>
      <c r="G23" s="43"/>
      <c r="H23" s="43"/>
      <c r="I23" s="43"/>
      <c r="J23" s="44"/>
      <c r="K23" s="1"/>
    </row>
    <row r="24" spans="1:29" ht="15" customHeight="1" x14ac:dyDescent="0.25">
      <c r="A24" s="64" t="s">
        <v>20</v>
      </c>
      <c r="B24" s="65"/>
      <c r="C24" s="66" t="s">
        <v>21</v>
      </c>
      <c r="D24" s="67"/>
      <c r="E24" s="67"/>
      <c r="F24" s="67" t="s">
        <v>22</v>
      </c>
      <c r="G24" s="67"/>
      <c r="H24" s="65"/>
      <c r="I24" s="66" t="s">
        <v>23</v>
      </c>
      <c r="J24" s="68"/>
    </row>
    <row r="25" spans="1:29" x14ac:dyDescent="0.25">
      <c r="A25" s="55">
        <v>331473275</v>
      </c>
      <c r="B25" s="56"/>
      <c r="C25" s="57">
        <v>336473275</v>
      </c>
      <c r="D25" s="58"/>
      <c r="E25" s="59"/>
      <c r="F25" s="57">
        <v>26897091.359999999</v>
      </c>
      <c r="G25" s="58"/>
      <c r="H25" s="59"/>
      <c r="I25" s="60">
        <f>+IF(F25&gt;0,F25/C25,0)</f>
        <v>7.9938269569849188E-2</v>
      </c>
      <c r="J25" s="61"/>
    </row>
    <row r="26" spans="1:29" ht="15.75" x14ac:dyDescent="0.25">
      <c r="A26" s="42" t="s">
        <v>24</v>
      </c>
      <c r="B26" s="43"/>
      <c r="C26" s="43"/>
      <c r="D26" s="43"/>
      <c r="E26" s="43"/>
      <c r="F26" s="43"/>
      <c r="G26" s="43"/>
      <c r="H26" s="43"/>
      <c r="I26" s="43"/>
      <c r="J26" s="44"/>
      <c r="K26" s="1"/>
    </row>
    <row r="27" spans="1:29" x14ac:dyDescent="0.25">
      <c r="A27" s="7"/>
      <c r="B27"/>
      <c r="C27" s="45" t="s">
        <v>25</v>
      </c>
      <c r="D27" s="46"/>
      <c r="E27" s="45" t="s">
        <v>64</v>
      </c>
      <c r="F27" s="46"/>
      <c r="G27" s="45" t="s">
        <v>68</v>
      </c>
      <c r="H27" s="45"/>
      <c r="I27" s="45" t="s">
        <v>26</v>
      </c>
      <c r="J27" s="47"/>
    </row>
    <row r="28" spans="1:29" ht="38.25" x14ac:dyDescent="0.25">
      <c r="A28" s="12" t="s">
        <v>27</v>
      </c>
      <c r="B28" s="13" t="s">
        <v>28</v>
      </c>
      <c r="C28" s="13" t="s">
        <v>39</v>
      </c>
      <c r="D28" s="13" t="s">
        <v>40</v>
      </c>
      <c r="E28" s="13" t="s">
        <v>43</v>
      </c>
      <c r="F28" s="13" t="s">
        <v>44</v>
      </c>
      <c r="G28" s="13" t="s">
        <v>45</v>
      </c>
      <c r="H28" s="13" t="s">
        <v>46</v>
      </c>
      <c r="I28" s="13" t="s">
        <v>47</v>
      </c>
      <c r="J28" s="14" t="s">
        <v>48</v>
      </c>
    </row>
    <row r="29" spans="1:29" ht="60" x14ac:dyDescent="0.25">
      <c r="A29" s="27" t="s">
        <v>70</v>
      </c>
      <c r="B29" s="28" t="s">
        <v>63</v>
      </c>
      <c r="C29" s="15">
        <v>138500000</v>
      </c>
      <c r="D29" s="29">
        <v>331473275</v>
      </c>
      <c r="E29" s="15">
        <f>+Tabla132[Física
(A)]</f>
        <v>138500000</v>
      </c>
      <c r="F29" s="29">
        <f>+Tabla132[Financiera
(B)]</f>
        <v>331473275</v>
      </c>
      <c r="G29" s="16">
        <v>0</v>
      </c>
      <c r="H29" s="29">
        <f>+F25</f>
        <v>26897091.359999999</v>
      </c>
      <c r="I29" s="17">
        <f>IF(G29&gt;0,G29/C29,0)</f>
        <v>0</v>
      </c>
      <c r="J29" s="18">
        <f>IF(H29&gt;0,H29/D29,0)</f>
        <v>8.114407220310596E-2</v>
      </c>
    </row>
    <row r="30" spans="1:29" ht="15.75" x14ac:dyDescent="0.25">
      <c r="A30" s="48">
        <v>0</v>
      </c>
      <c r="B30" s="49"/>
      <c r="C30" s="49"/>
      <c r="D30" s="49"/>
      <c r="E30" s="49"/>
      <c r="F30" s="49"/>
      <c r="G30" s="49"/>
      <c r="H30" s="49"/>
      <c r="I30" s="49"/>
      <c r="J30" s="50"/>
    </row>
    <row r="31" spans="1:29" ht="15.75" x14ac:dyDescent="0.25">
      <c r="A31" s="42" t="s">
        <v>29</v>
      </c>
      <c r="B31" s="43"/>
      <c r="C31" s="43"/>
      <c r="D31" s="43"/>
      <c r="E31" s="43"/>
      <c r="F31" s="43"/>
      <c r="G31" s="43"/>
      <c r="H31" s="43"/>
      <c r="I31" s="43"/>
      <c r="J31" s="44"/>
      <c r="K31" s="1"/>
    </row>
    <row r="32" spans="1:29" ht="15" customHeight="1" x14ac:dyDescent="0.25">
      <c r="A32" s="19" t="s">
        <v>30</v>
      </c>
      <c r="B32" s="8" t="s">
        <v>66</v>
      </c>
    </row>
    <row r="33" spans="1:11" ht="43.5" customHeight="1" x14ac:dyDescent="0.25">
      <c r="A33" s="19" t="s">
        <v>31</v>
      </c>
      <c r="B33" s="51" t="s">
        <v>60</v>
      </c>
      <c r="C33" s="51"/>
      <c r="D33" s="51"/>
      <c r="E33" s="51"/>
      <c r="F33" s="51"/>
      <c r="G33" s="51"/>
      <c r="H33" s="51"/>
      <c r="I33" s="51"/>
      <c r="J33" s="52"/>
    </row>
    <row r="34" spans="1:11" ht="85.5" customHeight="1" x14ac:dyDescent="0.25">
      <c r="A34" s="19" t="s">
        <v>32</v>
      </c>
      <c r="B34" s="53" t="s">
        <v>72</v>
      </c>
      <c r="C34" s="53"/>
      <c r="D34" s="53"/>
      <c r="E34" s="53"/>
      <c r="F34" s="53"/>
      <c r="G34" s="53"/>
      <c r="H34" s="53"/>
      <c r="I34" s="53"/>
      <c r="J34" s="54"/>
    </row>
    <row r="35" spans="1:11" ht="57" customHeight="1" x14ac:dyDescent="0.25">
      <c r="A35" s="19" t="s">
        <v>33</v>
      </c>
      <c r="B35" s="53" t="s">
        <v>73</v>
      </c>
      <c r="C35" s="53"/>
      <c r="D35" s="53"/>
      <c r="E35" s="53"/>
      <c r="F35" s="53"/>
      <c r="G35" s="53"/>
      <c r="H35" s="53"/>
      <c r="I35" s="53"/>
      <c r="J35" s="54"/>
    </row>
    <row r="36" spans="1:11" ht="15.75" x14ac:dyDescent="0.25">
      <c r="A36" s="48" t="s">
        <v>34</v>
      </c>
      <c r="B36" s="49"/>
      <c r="C36" s="49"/>
      <c r="D36" s="49"/>
      <c r="E36" s="49"/>
      <c r="F36" s="49"/>
      <c r="G36" s="49"/>
      <c r="H36" s="49"/>
      <c r="I36" s="49"/>
      <c r="J36" s="50"/>
    </row>
    <row r="37" spans="1:11" ht="15.75" x14ac:dyDescent="0.25">
      <c r="A37" s="39" t="s">
        <v>35</v>
      </c>
      <c r="B37" s="40"/>
      <c r="C37" s="40"/>
      <c r="D37" s="40"/>
      <c r="E37" s="40"/>
      <c r="F37" s="40"/>
      <c r="G37" s="40"/>
      <c r="H37" s="40"/>
      <c r="I37" s="40"/>
      <c r="J37" s="41"/>
      <c r="K37" s="1"/>
    </row>
    <row r="38" spans="1:11" ht="27.75" customHeight="1" x14ac:dyDescent="0.25">
      <c r="A38" s="32" t="s">
        <v>41</v>
      </c>
      <c r="B38" s="33"/>
      <c r="C38" s="33"/>
      <c r="D38" s="33"/>
      <c r="E38" s="33"/>
      <c r="F38" s="33"/>
      <c r="G38" s="33"/>
      <c r="H38" s="33"/>
      <c r="I38" s="33"/>
      <c r="J38" s="34"/>
    </row>
    <row r="39" spans="1:11" ht="27.75" customHeight="1" x14ac:dyDescent="0.25">
      <c r="A39" s="25"/>
      <c r="B39" s="25"/>
      <c r="C39" s="25"/>
      <c r="D39" s="25"/>
      <c r="E39" s="25"/>
      <c r="F39" s="25"/>
      <c r="G39" s="25"/>
      <c r="H39" s="25"/>
      <c r="I39" s="25"/>
      <c r="J39" s="25"/>
    </row>
    <row r="40" spans="1:11" ht="30.75" customHeight="1" x14ac:dyDescent="0.25">
      <c r="A40" s="35" t="s">
        <v>42</v>
      </c>
      <c r="B40" s="35"/>
      <c r="C40" s="35"/>
      <c r="D40" s="35"/>
      <c r="E40" s="35"/>
      <c r="F40" s="35"/>
      <c r="G40" s="35"/>
      <c r="H40" s="35"/>
      <c r="I40" s="35"/>
      <c r="J40" s="35"/>
    </row>
    <row r="41" spans="1:11" x14ac:dyDescent="0.25">
      <c r="G41" s="36"/>
      <c r="H41" s="36"/>
      <c r="I41" s="36"/>
      <c r="J41" s="36"/>
    </row>
    <row r="42" spans="1:11" x14ac:dyDescent="0.25">
      <c r="A42" s="26" t="s">
        <v>49</v>
      </c>
      <c r="B42" s="30">
        <f>+A25</f>
        <v>331473275</v>
      </c>
      <c r="G42" s="37"/>
      <c r="H42" s="37"/>
      <c r="I42" s="37"/>
      <c r="J42" s="37"/>
    </row>
    <row r="43" spans="1:11" x14ac:dyDescent="0.25">
      <c r="A43" s="26" t="s">
        <v>50</v>
      </c>
      <c r="B43" s="30">
        <v>5000000</v>
      </c>
      <c r="C43" s="31"/>
      <c r="G43" s="38" t="s">
        <v>67</v>
      </c>
      <c r="H43" s="38"/>
      <c r="I43" s="38"/>
      <c r="J43" s="38"/>
    </row>
    <row r="44" spans="1:11" x14ac:dyDescent="0.25">
      <c r="A44" s="26" t="s">
        <v>51</v>
      </c>
      <c r="B44" s="30">
        <v>26897091.359999999</v>
      </c>
    </row>
  </sheetData>
  <mergeCells count="50">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AC19"/>
    <mergeCell ref="B20:J20"/>
    <mergeCell ref="B21:J21"/>
    <mergeCell ref="A22:J22"/>
    <mergeCell ref="A23:J23"/>
    <mergeCell ref="A24:B24"/>
    <mergeCell ref="C24:E24"/>
    <mergeCell ref="F24:H24"/>
    <mergeCell ref="I24:J24"/>
    <mergeCell ref="A37:J37"/>
    <mergeCell ref="A26:J26"/>
    <mergeCell ref="C27:D27"/>
    <mergeCell ref="E27:F27"/>
    <mergeCell ref="G27:H27"/>
    <mergeCell ref="I27:J27"/>
    <mergeCell ref="A30:J30"/>
    <mergeCell ref="A31:J31"/>
    <mergeCell ref="B33:J33"/>
    <mergeCell ref="B34:J34"/>
    <mergeCell ref="B35:J35"/>
    <mergeCell ref="A36:J36"/>
    <mergeCell ref="A38:J38"/>
    <mergeCell ref="A40:J40"/>
    <mergeCell ref="G41:J41"/>
    <mergeCell ref="G42:J42"/>
    <mergeCell ref="G43:J43"/>
  </mergeCells>
  <dataValidations count="14">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Monto presupuestado para el producto" sqref="D28:D29 F28:F29 B42:B43"/>
    <dataValidation allowBlank="1" showInputMessage="1" showErrorMessage="1" prompt="Meta anual del indicador" sqref="C28:C29 E28:E29"/>
    <dataValidation allowBlank="1" showInputMessage="1" showErrorMessage="1" prompt="Nombre del indicador" sqref="B28:B29"/>
    <dataValidation allowBlank="1" showInputMessage="1" showErrorMessage="1" prompt="Nombre de cada producto" sqref="A28:A29"/>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8:J39"/>
    <dataValidation allowBlank="1" showInputMessage="1" showErrorMessage="1" prompt="1. Describir lo plasmado en el presupuesto_x000a_2. Describir lo alcanzado en términos financieros y de producción " sqref="B34:J35"/>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1"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programacion indicativa</vt:lpstr>
      <vt:lpstr>'programacion indicativa'!Área_de_impresión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Contabilidad</cp:lastModifiedBy>
  <cp:lastPrinted>2023-02-08T20:04:30Z</cp:lastPrinted>
  <dcterms:created xsi:type="dcterms:W3CDTF">2021-03-22T15:50:10Z</dcterms:created>
  <dcterms:modified xsi:type="dcterms:W3CDTF">2023-02-08T20:05:06Z</dcterms:modified>
</cp:coreProperties>
</file>