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\Desktop\"/>
    </mc:Choice>
  </mc:AlternateContent>
  <bookViews>
    <workbookView xWindow="0" yWindow="0" windowWidth="23040" windowHeight="9192"/>
  </bookViews>
  <sheets>
    <sheet name="EJEC. ENERO. 2023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4" l="1"/>
  <c r="D13" i="14"/>
  <c r="D29" i="14"/>
  <c r="C13" i="14"/>
  <c r="B14" i="14" l="1"/>
  <c r="L60" i="14" l="1"/>
  <c r="B69" i="14"/>
  <c r="B62" i="14"/>
  <c r="B63" i="14"/>
  <c r="B64" i="14"/>
  <c r="B65" i="14"/>
  <c r="B66" i="14"/>
  <c r="B67" i="14"/>
  <c r="B68" i="14"/>
  <c r="B61" i="14"/>
  <c r="D60" i="14"/>
  <c r="D12" i="14" s="1"/>
  <c r="C29" i="14"/>
  <c r="B31" i="14"/>
  <c r="B32" i="14"/>
  <c r="B33" i="14"/>
  <c r="B34" i="14"/>
  <c r="B35" i="14"/>
  <c r="B36" i="14"/>
  <c r="B37" i="14"/>
  <c r="B38" i="14"/>
  <c r="B30" i="14"/>
  <c r="B21" i="14"/>
  <c r="B22" i="14"/>
  <c r="B23" i="14"/>
  <c r="B24" i="14"/>
  <c r="B25" i="14"/>
  <c r="B26" i="14"/>
  <c r="B27" i="14"/>
  <c r="B28" i="14"/>
  <c r="B20" i="14"/>
  <c r="B16" i="14"/>
  <c r="B17" i="14"/>
  <c r="B18" i="14"/>
  <c r="B15" i="14"/>
  <c r="K89" i="14" l="1"/>
  <c r="K101" i="14" s="1"/>
  <c r="N89" i="14"/>
  <c r="N101" i="14" s="1"/>
  <c r="L89" i="14"/>
  <c r="L101" i="14" s="1"/>
  <c r="B19" i="14"/>
  <c r="I89" i="14"/>
  <c r="I101" i="14" s="1"/>
  <c r="F89" i="14"/>
  <c r="F101" i="14" s="1"/>
  <c r="H89" i="14"/>
  <c r="H101" i="14" s="1"/>
  <c r="M89" i="14"/>
  <c r="M101" i="14" s="1"/>
  <c r="D89" i="14"/>
  <c r="D101" i="14" s="1"/>
  <c r="J89" i="14"/>
  <c r="J101" i="14" s="1"/>
  <c r="G89" i="14"/>
  <c r="B29" i="14"/>
  <c r="E89" i="14"/>
  <c r="E101" i="14" s="1"/>
  <c r="B60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6" i="14"/>
  <c r="B57" i="14"/>
  <c r="B58" i="14"/>
  <c r="B59" i="14"/>
  <c r="B70" i="14"/>
  <c r="B71" i="14"/>
  <c r="B72" i="14"/>
  <c r="B73" i="14"/>
  <c r="B74" i="14"/>
  <c r="B75" i="14"/>
  <c r="B76" i="14"/>
  <c r="B77" i="14"/>
  <c r="B78" i="14"/>
  <c r="B79" i="14"/>
  <c r="B80" i="14"/>
  <c r="B87" i="14"/>
  <c r="B88" i="14"/>
  <c r="G101" i="14" l="1"/>
  <c r="C89" i="14"/>
  <c r="C101" i="14" s="1"/>
  <c r="C19" i="14"/>
  <c r="C12" i="14" s="1"/>
  <c r="B13" i="14"/>
  <c r="B89" i="14" l="1"/>
  <c r="B101" i="14" s="1"/>
  <c r="B12" i="14"/>
</calcChain>
</file>

<file path=xl/sharedStrings.xml><?xml version="1.0" encoding="utf-8"?>
<sst xmlns="http://schemas.openxmlformats.org/spreadsheetml/2006/main" count="105" uniqueCount="105">
  <si>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</si>
  <si>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</si>
  <si>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</si>
  <si>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</si>
  <si>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</si>
  <si>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</si>
  <si>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</si>
  <si>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</si>
  <si>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</si>
  <si>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</si>
  <si>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</si>
  <si>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2.3 - MATERIALES Y SUMINISTROS</t>
  </si>
  <si>
    <t>2.3.1 - ALIMENTOS Y PRODUCTOS AGROFORESTALES</t>
  </si>
  <si>
    <t>2.3.2 - TEXTILES Y VESTUARIOS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</si>
  <si>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</si>
  <si>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</si>
  <si>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</si>
  <si>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</si>
  <si>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</si>
  <si>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</si>
  <si>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2.7 - OBRAS</t>
  </si>
  <si>
    <t>2.7.1 - OBRAS EN EDIFICACIONES</t>
  </si>
  <si>
    <t>TOTAL GASTOS Y APLICACIONES FINANCIERAS</t>
  </si>
  <si>
    <t xml:space="preserve">Enero </t>
  </si>
  <si>
    <t xml:space="preserve">Total </t>
  </si>
  <si>
    <t>MINISTERIO DE DEFENSA</t>
  </si>
  <si>
    <t xml:space="preserve"> </t>
  </si>
  <si>
    <t>Fuente: [SIGEF]</t>
  </si>
  <si>
    <t>AGOSTO</t>
  </si>
  <si>
    <t>CUERPO ESPECIALIZADO PARA LA SEGURIDAD DEL METRO</t>
  </si>
  <si>
    <t>2.1.3 - DIETAS Y GASTOS DE REPRESENTACIÓN</t>
  </si>
  <si>
    <t>2.1.4 - GRATIFICACIONES Y BONIFICACIONES</t>
  </si>
  <si>
    <t>2.2.2 - PUBLICIDAD, IMPRESIÓN Y ENCUADERNACIÓN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</si>
  <si>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</si>
  <si>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</si>
  <si>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</si>
  <si>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</si>
  <si>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2.3.3 - PRODUCTOS DE PAPEL, CARTÓN E IMPRESOS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</si>
  <si>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</si>
  <si>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</si>
  <si>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</si>
  <si>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</si>
  <si>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</si>
  <si>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</si>
  <si>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</si>
  <si>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</si>
  <si>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</si>
  <si>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</si>
  <si>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</si>
  <si>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</si>
  <si>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</si>
  <si>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</si>
  <si>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</si>
  <si>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</si>
  <si>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</si>
  <si>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</si>
  <si>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</si>
  <si>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</si>
  <si>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</si>
  <si>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</si>
  <si>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</si>
  <si>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</si>
  <si>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</si>
  <si>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</si>
  <si>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</si>
  <si>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</si>
  <si>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</si>
  <si>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</si>
  <si>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</si>
  <si>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</si>
  <si>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</si>
  <si>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</si>
  <si>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</si>
  <si>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</si>
  <si>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</si>
  <si>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</si>
  <si>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</si>
  <si>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</si>
  <si>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</si>
  <si>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</si>
  <si>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</si>
  <si>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</si>
  <si>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</si>
  <si>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</si>
  <si>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</si>
  <si>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SEPTIEMBRE</t>
  </si>
  <si>
    <t>OCTUBRE</t>
  </si>
  <si>
    <t>NOVIEMBRE</t>
  </si>
  <si>
    <t>FEBREO</t>
  </si>
  <si>
    <t>MARZO</t>
  </si>
  <si>
    <t>ABRIL</t>
  </si>
  <si>
    <t>MAYO</t>
  </si>
  <si>
    <t>JUNIO</t>
  </si>
  <si>
    <t>JULIO</t>
  </si>
  <si>
    <t>DICIEMBRE</t>
  </si>
  <si>
    <t>PAG. 2.</t>
  </si>
  <si>
    <t>PAG. 3.</t>
  </si>
  <si>
    <t>PAG. 4.</t>
  </si>
  <si>
    <t>Lic. PAULA CORPORAN MEDINA,                                                         Licda. MAURA L. BIDO SUERO,                                                             Licdo. RAFAEL UBRI MONTERO,</t>
  </si>
  <si>
    <t>Sub-Directora Financiera del CESMET.                                       Encargada de Presupuesto del CESMET.                                                    Auditor Interno del CESMET.</t>
  </si>
  <si>
    <t>Fecha de registro: hasta el [31] de [diciembre] del [2021]</t>
  </si>
  <si>
    <t>Fecha de imputación: hasta el [31] de [diciembre] del [2021]</t>
  </si>
  <si>
    <t>En RD$35,176,617.45</t>
  </si>
  <si>
    <t xml:space="preserve">            Coronel Contadora ERD.                                                                     Primer Tte. Cont. ERD.                                                                        Tte.Coronel Cont. ERD.</t>
  </si>
  <si>
    <t xml:space="preserve">Ejecución de Presupuesto al 28/02/2023.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</si>
</sst>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7">
    <xf numFmtId="0" fontId="0" fillId="0" borderId="0" xfId="0"/>
    <xf numFmtId="43" fontId="0" fillId="0" borderId="0" xfId="1" applyFont="1"/>
    <xf numFmtId="43" fontId="0" fillId="0" borderId="0" xfId="0" applyNumberFormat="1"/>
    <xf numFmtId="0" fontId="1" fillId="0" borderId="0" xfId="0" applyFont="1"/>
    <xf numFmtId="0" fontId="0" fillId="0" borderId="0" xfId="0" applyFont="1"/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6" fillId="0" borderId="0" xfId="1" applyFont="1"/>
    <xf numFmtId="0" fontId="6" fillId="0" borderId="0" xfId="0" applyFont="1"/>
    <xf numFmtId="0" fontId="4" fillId="0" borderId="0" xfId="0" applyFont="1"/>
    <xf numFmtId="43" fontId="8" fillId="0" borderId="0" xfId="1" applyFont="1"/>
    <xf numFmtId="43" fontId="9" fillId="0" borderId="0" xfId="1" applyFont="1"/>
    <xf numFmtId="43" fontId="9" fillId="0" borderId="0" xfId="1" applyFont="1" applyAlignment="1">
      <alignment vertical="center" wrapText="1"/>
    </xf>
    <xf numFmtId="43" fontId="8" fillId="0" borderId="0" xfId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NumberFormat="1" applyFont="1" applyAlignment="1">
      <alignment vertical="center" wrapText="1"/>
    </xf>
    <xf numFmtId="0" fontId="8" fillId="0" borderId="0" xfId="0" applyFont="1"/>
    <xf numFmtId="43" fontId="9" fillId="6" borderId="0" xfId="1" applyFont="1" applyFill="1"/>
    <xf numFmtId="164" fontId="8" fillId="0" borderId="0" xfId="0" applyNumberFormat="1" applyFont="1" applyAlignment="1">
      <alignment vertical="center" wrapText="1"/>
    </xf>
    <xf numFmtId="164" fontId="9" fillId="0" borderId="1" xfId="0" applyNumberFormat="1" applyFont="1" applyBorder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43" fontId="9" fillId="0" borderId="0" xfId="1" applyFont="1" applyAlignment="1">
      <alignment horizontal="center"/>
    </xf>
    <xf numFmtId="43" fontId="4" fillId="0" borderId="0" xfId="0" applyNumberFormat="1" applyFont="1"/>
    <xf numFmtId="43" fontId="1" fillId="0" borderId="0" xfId="1" applyFont="1"/>
    <xf numFmtId="0" fontId="1" fillId="3" borderId="0" xfId="0" applyFont="1" applyFill="1" applyAlignment="1">
      <alignment horizontal="center"/>
    </xf>
    <xf numFmtId="43" fontId="0" fillId="6" borderId="0" xfId="1" applyFont="1" applyFill="1"/>
    <xf numFmtId="43" fontId="1" fillId="6" borderId="0" xfId="1" applyFont="1" applyFill="1"/>
    <xf numFmtId="43" fontId="1" fillId="4" borderId="0" xfId="1" applyFont="1" applyFill="1"/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43" fontId="9" fillId="0" borderId="1" xfId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43" fontId="9" fillId="0" borderId="0" xfId="1" applyFont="1" applyAlignment="1"/>
    <xf numFmtId="0" fontId="8" fillId="0" borderId="0" xfId="0" applyFont="1" applyAlignment="1">
      <alignment horizontal="left" vertical="center" wrapText="1" indent="2"/>
    </xf>
    <xf numFmtId="43" fontId="8" fillId="0" borderId="0" xfId="1" applyFont="1" applyAlignment="1"/>
    <xf numFmtId="0" fontId="9" fillId="5" borderId="2" xfId="0" applyFont="1" applyFill="1" applyBorder="1" applyAlignment="1">
      <alignment horizontal="left" vertical="center" wrapText="1"/>
    </xf>
    <xf numFmtId="43" fontId="9" fillId="5" borderId="2" xfId="1" applyFont="1" applyFill="1" applyBorder="1" applyAlignment="1">
      <alignment vertical="center" wrapText="1"/>
    </xf>
    <xf numFmtId="43" fontId="8" fillId="0" borderId="0" xfId="1" applyFont="1" applyBorder="1"/>
    <xf numFmtId="43" fontId="8" fillId="6" borderId="0" xfId="1" applyFont="1" applyFill="1"/>
    <xf numFmtId="0" fontId="9" fillId="2" borderId="2" xfId="0" applyFont="1" applyFill="1" applyBorder="1" applyAlignment="1">
      <alignment horizontal="left" vertical="center" wrapText="1"/>
    </xf>
    <xf numFmtId="164" fontId="9" fillId="2" borderId="0" xfId="0" applyNumberFormat="1" applyFont="1" applyFill="1" applyBorder="1" applyAlignment="1">
      <alignment vertical="center" wrapText="1"/>
    </xf>
    <xf numFmtId="43" fontId="9" fillId="4" borderId="0" xfId="1" applyFont="1" applyFill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3" fontId="7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5</xdr:row>
      <xdr:rowOff>209550</xdr:rowOff>
    </xdr:from>
    <xdr:to>
      <xdr:col>0</xdr:col>
      <xdr:colOff>828675</xdr:colOff>
      <xdr:row>8</xdr:row>
      <xdr:rowOff>57150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581025"/>
          <a:ext cx="0" cy="466725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3</xdr:row>
      <xdr:rowOff>47626</xdr:rowOff>
    </xdr:from>
    <xdr:to>
      <xdr:col>9</xdr:col>
      <xdr:colOff>561974</xdr:colOff>
      <xdr:row>8</xdr:row>
      <xdr:rowOff>171450</xdr:rowOff>
    </xdr:to>
    <xdr:pic>
      <xdr:nvPicPr>
        <xdr:cNvPr id="3" name="2 Imagen" descr="LOGO CESMET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7086600" y="619126"/>
          <a:ext cx="1666873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504825</xdr:colOff>
      <xdr:row>3</xdr:row>
      <xdr:rowOff>0</xdr:rowOff>
    </xdr:from>
    <xdr:to>
      <xdr:col>1</xdr:col>
      <xdr:colOff>285750</xdr:colOff>
      <xdr:row>8</xdr:row>
      <xdr:rowOff>19050</xdr:rowOff>
    </xdr:to>
    <xdr:pic>
      <xdr:nvPicPr>
        <xdr:cNvPr id="4" name="image1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571500"/>
          <a:ext cx="160972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111"/>
  <sheetViews>
    <sheetView tabSelected="1" workbookViewId="0">
      <selection activeCell="L23" sqref="L23"/>
    </sheetView>
  </sheetViews>
  <sheetFormatPr baseColWidth="10" defaultRowHeight="14.4" x14ac:dyDescent="0.3"/>
  <cols>
    <col min="1" max="1" width="27.44140625" customWidth="1"/>
    <col min="2" max="2" width="13.109375" customWidth="1"/>
    <col min="3" max="3" width="14.88671875" customWidth="1"/>
    <col min="4" max="4" width="12" bestFit="1" customWidth="1"/>
    <col min="5" max="5" width="12.33203125" bestFit="1" customWidth="1"/>
    <col min="6" max="6" width="12.5546875" customWidth="1"/>
    <col min="7" max="7" width="12" bestFit="1" customWidth="1"/>
    <col min="8" max="8" width="12.109375" customWidth="1"/>
    <col min="9" max="9" width="11.6640625" bestFit="1" customWidth="1"/>
    <col min="10" max="10" width="13.44140625" customWidth="1"/>
    <col min="11" max="12" width="14.109375" bestFit="1" customWidth="1"/>
    <col min="13" max="14" width="15.109375" bestFit="1" customWidth="1"/>
  </cols>
  <sheetData>
    <row r="5" spans="1:17" x14ac:dyDescent="0.3">
      <c r="A5" t="s">
        <v>26</v>
      </c>
    </row>
    <row r="6" spans="1:17" ht="15.6" x14ac:dyDescent="0.3">
      <c r="A6" s="44" t="s">
        <v>25</v>
      </c>
      <c r="B6" s="44"/>
      <c r="C6" s="44"/>
      <c r="D6" s="44"/>
      <c r="E6" s="44"/>
      <c r="F6" s="44"/>
      <c r="G6" s="44"/>
      <c r="H6" s="44"/>
      <c r="I6" s="44"/>
      <c r="J6" s="44"/>
    </row>
    <row r="7" spans="1:17" ht="15" customHeight="1" x14ac:dyDescent="0.3">
      <c r="A7" s="44" t="s">
        <v>29</v>
      </c>
      <c r="B7" s="44"/>
      <c r="C7" s="44"/>
      <c r="D7" s="44"/>
      <c r="E7" s="44"/>
      <c r="F7" s="44"/>
      <c r="G7" s="44"/>
      <c r="H7" s="44"/>
      <c r="I7" s="44"/>
      <c r="J7" s="44"/>
      <c r="M7" s="1"/>
      <c r="N7" s="2"/>
    </row>
    <row r="8" spans="1:17" ht="15.6" x14ac:dyDescent="0.3">
      <c r="A8" s="45" t="s">
        <v>104</v>
      </c>
      <c r="B8" s="45"/>
      <c r="C8" s="45"/>
      <c r="D8" s="45"/>
      <c r="E8" s="45"/>
      <c r="F8" s="45"/>
      <c r="G8" s="45"/>
      <c r="H8" s="45"/>
      <c r="I8" s="45"/>
      <c r="J8" s="45"/>
    </row>
    <row r="9" spans="1:17" ht="15.6" x14ac:dyDescent="0.3">
      <c r="A9" s="46" t="s">
        <v>102</v>
      </c>
      <c r="B9" s="46"/>
      <c r="C9" s="46"/>
      <c r="D9" s="46"/>
      <c r="E9" s="46"/>
      <c r="F9" s="46"/>
      <c r="G9" s="46"/>
      <c r="H9" s="46"/>
      <c r="I9" s="46"/>
      <c r="J9" s="46"/>
    </row>
    <row r="10" spans="1:17" ht="15.6" x14ac:dyDescent="0.3">
      <c r="A10" s="9"/>
      <c r="B10" s="23"/>
      <c r="C10" s="9"/>
    </row>
    <row r="11" spans="1:17" x14ac:dyDescent="0.3">
      <c r="A11" s="5" t="s">
        <v>0</v>
      </c>
      <c r="B11" s="6" t="s">
        <v>24</v>
      </c>
      <c r="C11" s="6" t="s">
        <v>23</v>
      </c>
      <c r="D11" s="30" t="s">
        <v>88</v>
      </c>
      <c r="E11" s="30" t="s">
        <v>89</v>
      </c>
      <c r="F11" s="30" t="s">
        <v>90</v>
      </c>
      <c r="G11" s="30" t="s">
        <v>91</v>
      </c>
      <c r="H11" s="30" t="s">
        <v>92</v>
      </c>
      <c r="I11" s="30" t="s">
        <v>93</v>
      </c>
      <c r="J11" s="30" t="s">
        <v>28</v>
      </c>
      <c r="K11" s="30" t="s">
        <v>85</v>
      </c>
      <c r="L11" s="30" t="s">
        <v>86</v>
      </c>
      <c r="M11" s="30" t="s">
        <v>87</v>
      </c>
      <c r="N11" s="30" t="s">
        <v>94</v>
      </c>
      <c r="O11" s="25"/>
      <c r="P11" s="25"/>
      <c r="Q11" s="25"/>
    </row>
    <row r="12" spans="1:17" x14ac:dyDescent="0.3">
      <c r="A12" s="31" t="s">
        <v>1</v>
      </c>
      <c r="B12" s="32">
        <f>+C12+D12+E12+F12+G12+H12+I12+J12+K12+L12+M12+N12</f>
        <v>56189490.030000001</v>
      </c>
      <c r="C12" s="32">
        <f>C13+C19+C29</f>
        <v>21012872.579999998</v>
      </c>
      <c r="D12" s="32">
        <f>D13+D19+D29+D60</f>
        <v>35176617.450000003</v>
      </c>
      <c r="E12" s="11"/>
      <c r="F12" s="11"/>
      <c r="G12" s="11"/>
      <c r="H12" s="11"/>
      <c r="I12" s="11"/>
      <c r="J12" s="11"/>
      <c r="K12" s="24"/>
      <c r="L12" s="24"/>
      <c r="M12" s="24"/>
      <c r="N12" s="24"/>
    </row>
    <row r="13" spans="1:17" x14ac:dyDescent="0.3">
      <c r="A13" s="33" t="s">
        <v>2</v>
      </c>
      <c r="B13" s="34">
        <f>C13+D13+E13+F13+G13+H13+I13+J13+K13+L13+M13+N13</f>
        <v>36021120.159999996</v>
      </c>
      <c r="C13" s="12">
        <f>C14+C15+C16+C18</f>
        <v>17910872.579999998</v>
      </c>
      <c r="D13" s="12">
        <f>D14+D15+D16+D18</f>
        <v>18110247.580000002</v>
      </c>
      <c r="E13" s="11"/>
      <c r="F13" s="11"/>
      <c r="G13" s="11"/>
      <c r="H13" s="11"/>
      <c r="I13" s="11"/>
      <c r="J13" s="11"/>
      <c r="K13" s="24"/>
      <c r="L13" s="24"/>
      <c r="M13" s="24"/>
      <c r="N13" s="24"/>
    </row>
    <row r="14" spans="1:17" x14ac:dyDescent="0.3">
      <c r="A14" s="35" t="s">
        <v>3</v>
      </c>
      <c r="B14" s="36">
        <f t="shared" ref="B14:B18" si="0">C14+D14+E14+F14+G14+H14+I14+J14+K14+L14+M14+N14</f>
        <v>35068553.299999997</v>
      </c>
      <c r="C14" s="13">
        <v>17535026.699999999</v>
      </c>
      <c r="D14" s="10">
        <v>17533526.600000001</v>
      </c>
      <c r="E14" s="10"/>
      <c r="F14" s="10"/>
      <c r="G14" s="10"/>
      <c r="H14" s="10"/>
      <c r="I14" s="10"/>
      <c r="J14" s="10"/>
      <c r="K14" s="1"/>
      <c r="L14" s="1"/>
      <c r="M14" s="1"/>
      <c r="N14" s="1"/>
    </row>
    <row r="15" spans="1:17" x14ac:dyDescent="0.3">
      <c r="A15" s="35" t="s">
        <v>4</v>
      </c>
      <c r="B15" s="36">
        <f t="shared" si="0"/>
        <v>199300</v>
      </c>
      <c r="C15" s="13"/>
      <c r="D15" s="10">
        <v>199300</v>
      </c>
      <c r="E15" s="10"/>
      <c r="F15" s="10"/>
      <c r="G15" s="10"/>
      <c r="H15" s="10"/>
      <c r="I15" s="10"/>
      <c r="J15" s="10"/>
      <c r="K15" s="1"/>
      <c r="L15" s="1"/>
      <c r="M15" s="1"/>
      <c r="N15" s="1"/>
    </row>
    <row r="16" spans="1:17" ht="19.2" x14ac:dyDescent="0.3">
      <c r="A16" s="35" t="s">
        <v>30</v>
      </c>
      <c r="B16" s="36">
        <f t="shared" si="0"/>
        <v>0</v>
      </c>
      <c r="C16" s="13"/>
      <c r="D16" s="10"/>
      <c r="E16" s="10"/>
      <c r="F16" s="10"/>
      <c r="G16" s="10"/>
      <c r="H16" s="10"/>
      <c r="I16" s="10"/>
      <c r="J16" s="10"/>
      <c r="K16" s="1"/>
      <c r="L16" s="1"/>
      <c r="M16" s="1"/>
      <c r="N16" s="1"/>
    </row>
    <row r="17" spans="1:14" ht="19.2" x14ac:dyDescent="0.3">
      <c r="A17" s="35" t="s">
        <v>31</v>
      </c>
      <c r="B17" s="36">
        <f t="shared" si="0"/>
        <v>0</v>
      </c>
      <c r="C17" s="13">
        <v>0</v>
      </c>
      <c r="D17" s="10"/>
      <c r="E17" s="10"/>
      <c r="F17" s="10"/>
      <c r="G17" s="10"/>
      <c r="H17" s="10"/>
      <c r="I17" s="10"/>
      <c r="J17" s="10"/>
      <c r="K17" s="1"/>
      <c r="L17" s="1"/>
      <c r="M17" s="1"/>
      <c r="N17" s="1"/>
    </row>
    <row r="18" spans="1:14" ht="19.2" x14ac:dyDescent="0.3">
      <c r="A18" s="35" t="s">
        <v>5</v>
      </c>
      <c r="B18" s="36">
        <f t="shared" si="0"/>
        <v>753266.86</v>
      </c>
      <c r="C18" s="14">
        <v>375845.88</v>
      </c>
      <c r="D18" s="10">
        <v>377420.98</v>
      </c>
      <c r="E18" s="10"/>
      <c r="F18" s="10"/>
      <c r="G18" s="10"/>
      <c r="H18" s="10"/>
      <c r="I18" s="10"/>
      <c r="J18" s="10"/>
      <c r="K18" s="1"/>
      <c r="L18" s="1"/>
      <c r="M18" s="1"/>
      <c r="N18" s="1"/>
    </row>
    <row r="19" spans="1:14" x14ac:dyDescent="0.3">
      <c r="A19" s="33" t="s">
        <v>6</v>
      </c>
      <c r="B19" s="11">
        <f>B20+B24+B21+B22+B23+B25+B26+B27+B28</f>
        <v>6149940.9400000004</v>
      </c>
      <c r="C19" s="12">
        <f>C20+C24</f>
        <v>0</v>
      </c>
      <c r="D19" s="12">
        <f>D20+D24+D21+D25+D27</f>
        <v>6149940.9400000004</v>
      </c>
      <c r="E19" s="11"/>
      <c r="F19" s="11"/>
      <c r="G19" s="11"/>
      <c r="H19" s="11"/>
      <c r="I19" s="11"/>
      <c r="J19" s="11"/>
      <c r="K19" s="24"/>
      <c r="L19" s="24"/>
      <c r="M19" s="24"/>
      <c r="N19" s="24"/>
    </row>
    <row r="20" spans="1:14" x14ac:dyDescent="0.3">
      <c r="A20" s="35" t="s">
        <v>7</v>
      </c>
      <c r="B20" s="10">
        <f>C20+D20+E20+F20+G20+H20+I20+J20+K20+L20+M20+N20</f>
        <v>854881.65</v>
      </c>
      <c r="C20" s="13"/>
      <c r="D20" s="10">
        <v>854881.65</v>
      </c>
      <c r="E20" s="10"/>
      <c r="F20" s="10"/>
      <c r="G20" s="10"/>
      <c r="H20" s="10"/>
      <c r="I20" s="10"/>
      <c r="J20" s="10"/>
      <c r="K20" s="1"/>
      <c r="L20" s="1"/>
      <c r="M20" s="1"/>
      <c r="N20" s="1"/>
    </row>
    <row r="21" spans="1:14" ht="19.2" x14ac:dyDescent="0.3">
      <c r="A21" s="35" t="s">
        <v>32</v>
      </c>
      <c r="B21" s="10">
        <f t="shared" ref="B21:B28" si="1">C21+D21+E21+F21+G21+H21+I21+J21+K21+L21+M21+N21</f>
        <v>268379.2</v>
      </c>
      <c r="C21" s="13">
        <v>0</v>
      </c>
      <c r="D21" s="10">
        <v>268379.2</v>
      </c>
      <c r="E21" s="10"/>
      <c r="F21" s="10"/>
      <c r="G21" s="10"/>
      <c r="H21" s="10"/>
      <c r="I21" s="10"/>
      <c r="J21" s="10"/>
      <c r="K21" s="1"/>
      <c r="L21" s="1"/>
      <c r="M21" s="1"/>
      <c r="N21" s="1"/>
    </row>
    <row r="22" spans="1:14" x14ac:dyDescent="0.3">
      <c r="A22" s="35" t="s">
        <v>8</v>
      </c>
      <c r="B22" s="10">
        <f t="shared" si="1"/>
        <v>0</v>
      </c>
      <c r="C22" s="12">
        <v>0</v>
      </c>
      <c r="D22" s="10"/>
      <c r="E22" s="10"/>
      <c r="F22" s="10"/>
      <c r="G22" s="10"/>
      <c r="H22" s="10"/>
      <c r="I22" s="10"/>
      <c r="J22" s="10"/>
      <c r="K22" s="1"/>
      <c r="L22" s="1"/>
      <c r="M22" s="1"/>
      <c r="N22" s="1"/>
    </row>
    <row r="23" spans="1:14" x14ac:dyDescent="0.3">
      <c r="A23" s="35" t="s">
        <v>9</v>
      </c>
      <c r="B23" s="10">
        <f t="shared" si="1"/>
        <v>0</v>
      </c>
      <c r="C23" s="13">
        <v>0</v>
      </c>
      <c r="D23" s="10"/>
      <c r="E23" s="10"/>
      <c r="F23" s="10"/>
      <c r="G23" s="10"/>
      <c r="H23" s="10"/>
      <c r="I23" s="10"/>
      <c r="J23" s="10"/>
      <c r="K23" s="1"/>
      <c r="L23" s="1"/>
      <c r="M23" s="1"/>
      <c r="N23" s="1"/>
    </row>
    <row r="24" spans="1:14" x14ac:dyDescent="0.3">
      <c r="A24" s="35" t="s">
        <v>10</v>
      </c>
      <c r="B24" s="10">
        <f t="shared" si="1"/>
        <v>40315.17</v>
      </c>
      <c r="C24" s="13"/>
      <c r="D24" s="10">
        <v>40315.17</v>
      </c>
      <c r="E24" s="10"/>
      <c r="F24" s="10"/>
      <c r="G24" s="10"/>
      <c r="H24" s="10"/>
      <c r="I24" s="10"/>
      <c r="J24" s="10"/>
      <c r="K24" s="1"/>
      <c r="L24" s="1"/>
      <c r="M24" s="1"/>
      <c r="N24" s="1"/>
    </row>
    <row r="25" spans="1:14" x14ac:dyDescent="0.3">
      <c r="A25" s="35" t="s">
        <v>33</v>
      </c>
      <c r="B25" s="10">
        <f t="shared" si="1"/>
        <v>11673.72</v>
      </c>
      <c r="C25" s="12">
        <v>0</v>
      </c>
      <c r="D25" s="10">
        <v>11673.72</v>
      </c>
      <c r="E25" s="10"/>
      <c r="F25" s="10"/>
      <c r="G25" s="10"/>
      <c r="H25" s="10"/>
      <c r="I25" s="10"/>
      <c r="J25" s="10"/>
      <c r="K25" s="1"/>
      <c r="L25" s="1"/>
      <c r="M25" s="1"/>
      <c r="N25" s="1"/>
    </row>
    <row r="26" spans="1:14" ht="28.8" x14ac:dyDescent="0.3">
      <c r="A26" s="35" t="s">
        <v>34</v>
      </c>
      <c r="B26" s="10">
        <f t="shared" si="1"/>
        <v>0</v>
      </c>
      <c r="C26" s="13">
        <v>0</v>
      </c>
      <c r="D26" s="10"/>
      <c r="E26" s="10"/>
      <c r="F26" s="10"/>
      <c r="G26" s="10"/>
      <c r="H26" s="10"/>
      <c r="I26" s="10"/>
      <c r="J26" s="10"/>
      <c r="K26" s="1"/>
      <c r="L26" s="1"/>
      <c r="M26" s="1"/>
      <c r="N26" s="1"/>
    </row>
    <row r="27" spans="1:14" ht="19.2" x14ac:dyDescent="0.3">
      <c r="A27" s="35" t="s">
        <v>35</v>
      </c>
      <c r="B27" s="10">
        <f t="shared" si="1"/>
        <v>4974691.2</v>
      </c>
      <c r="C27" s="13">
        <v>0</v>
      </c>
      <c r="D27" s="10">
        <v>4974691.2</v>
      </c>
      <c r="E27" s="10"/>
      <c r="F27" s="10"/>
      <c r="G27" s="10"/>
      <c r="H27" s="10"/>
      <c r="I27" s="10"/>
      <c r="J27" s="10"/>
      <c r="K27" s="1"/>
      <c r="L27" s="1"/>
      <c r="M27" s="1"/>
      <c r="N27" s="1"/>
    </row>
    <row r="28" spans="1:14" ht="19.2" x14ac:dyDescent="0.3">
      <c r="A28" s="35" t="s">
        <v>36</v>
      </c>
      <c r="B28" s="10">
        <f t="shared" si="1"/>
        <v>0</v>
      </c>
      <c r="C28" s="13">
        <v>0</v>
      </c>
      <c r="D28" s="10"/>
      <c r="E28" s="10"/>
      <c r="F28" s="10"/>
      <c r="G28" s="10"/>
      <c r="H28" s="10"/>
      <c r="I28" s="10"/>
      <c r="J28" s="10"/>
      <c r="K28" s="1"/>
      <c r="L28" s="1"/>
      <c r="M28" s="1"/>
      <c r="N28" s="1"/>
    </row>
    <row r="29" spans="1:14" x14ac:dyDescent="0.3">
      <c r="A29" s="33" t="s">
        <v>11</v>
      </c>
      <c r="B29" s="11">
        <f t="shared" ref="B29:D29" si="2">B30+B31+B32+B33+B34+B35+B36+B38</f>
        <v>13163983.939999999</v>
      </c>
      <c r="C29" s="11">
        <f t="shared" si="2"/>
        <v>3102000</v>
      </c>
      <c r="D29" s="11">
        <f t="shared" si="2"/>
        <v>10061983.939999999</v>
      </c>
      <c r="E29" s="11"/>
      <c r="F29" s="11"/>
      <c r="G29" s="11"/>
      <c r="H29" s="11"/>
      <c r="I29" s="11"/>
      <c r="J29" s="11"/>
      <c r="K29" s="24"/>
      <c r="L29" s="24"/>
      <c r="M29" s="24"/>
      <c r="N29" s="24"/>
    </row>
    <row r="30" spans="1:14" ht="19.2" x14ac:dyDescent="0.3">
      <c r="A30" s="35" t="s">
        <v>12</v>
      </c>
      <c r="B30" s="10">
        <f>C30+D30+E30+F30+G30+H30+I30+J30+K30+L30+M30+N30</f>
        <v>6657336</v>
      </c>
      <c r="C30" s="13">
        <v>3102000</v>
      </c>
      <c r="D30" s="10">
        <v>3555336</v>
      </c>
      <c r="E30" s="10"/>
      <c r="F30" s="10"/>
      <c r="G30" s="10"/>
      <c r="H30" s="10"/>
      <c r="I30" s="10"/>
      <c r="J30" s="10"/>
      <c r="K30" s="1"/>
      <c r="L30" s="1"/>
      <c r="M30" s="1"/>
      <c r="N30" s="1"/>
    </row>
    <row r="31" spans="1:14" x14ac:dyDescent="0.3">
      <c r="A31" s="35" t="s">
        <v>13</v>
      </c>
      <c r="B31" s="10">
        <f t="shared" ref="B31:B38" si="3">C31+D31+E31+F31+G31+H31+I31+J31+K31+L31+M31+N31</f>
        <v>2670534.7000000002</v>
      </c>
      <c r="C31" s="13">
        <v>0</v>
      </c>
      <c r="D31" s="10">
        <v>2670534.7000000002</v>
      </c>
      <c r="E31" s="10"/>
      <c r="F31" s="10"/>
      <c r="G31" s="10"/>
      <c r="H31" s="10"/>
      <c r="I31" s="10"/>
      <c r="J31" s="10"/>
      <c r="K31" s="1"/>
      <c r="L31" s="1"/>
      <c r="M31" s="1"/>
      <c r="N31" s="1"/>
    </row>
    <row r="32" spans="1:14" ht="19.2" x14ac:dyDescent="0.3">
      <c r="A32" s="35" t="s">
        <v>37</v>
      </c>
      <c r="B32" s="10">
        <f t="shared" si="3"/>
        <v>330376.40000000002</v>
      </c>
      <c r="C32" s="13">
        <v>0</v>
      </c>
      <c r="D32" s="10">
        <v>330376.40000000002</v>
      </c>
      <c r="E32" s="10"/>
      <c r="F32" s="10"/>
      <c r="G32" s="10"/>
      <c r="H32" s="10"/>
      <c r="I32" s="10"/>
      <c r="J32" s="10"/>
      <c r="K32" s="1"/>
      <c r="L32" s="1"/>
      <c r="M32" s="1"/>
      <c r="N32" s="1"/>
    </row>
    <row r="33" spans="1:14" x14ac:dyDescent="0.3">
      <c r="A33" s="35" t="s">
        <v>38</v>
      </c>
      <c r="B33" s="10">
        <f t="shared" si="3"/>
        <v>183059.3</v>
      </c>
      <c r="C33" s="13">
        <v>0</v>
      </c>
      <c r="D33" s="10">
        <v>183059.3</v>
      </c>
      <c r="E33" s="10"/>
      <c r="F33" s="10"/>
      <c r="G33" s="10"/>
      <c r="H33" s="10"/>
      <c r="I33" s="10"/>
      <c r="J33" s="10"/>
      <c r="K33" s="1"/>
      <c r="L33" s="1"/>
      <c r="M33" s="1"/>
      <c r="N33" s="1"/>
    </row>
    <row r="34" spans="1:14" ht="19.2" x14ac:dyDescent="0.3">
      <c r="A34" s="35" t="s">
        <v>14</v>
      </c>
      <c r="B34" s="10">
        <f t="shared" si="3"/>
        <v>11800</v>
      </c>
      <c r="C34" s="13">
        <v>0</v>
      </c>
      <c r="D34" s="10">
        <v>11800</v>
      </c>
      <c r="E34" s="10"/>
      <c r="F34" s="10"/>
      <c r="G34" s="10"/>
      <c r="H34" s="10"/>
      <c r="I34" s="10"/>
      <c r="J34" s="10"/>
      <c r="K34" s="1"/>
      <c r="L34" s="1"/>
      <c r="M34" s="1"/>
      <c r="N34" s="1"/>
    </row>
    <row r="35" spans="1:14" ht="19.2" x14ac:dyDescent="0.3">
      <c r="A35" s="35" t="s">
        <v>15</v>
      </c>
      <c r="B35" s="10">
        <f t="shared" si="3"/>
        <v>159925.4</v>
      </c>
      <c r="C35" s="15">
        <v>0</v>
      </c>
      <c r="D35" s="10">
        <v>159925.4</v>
      </c>
      <c r="E35" s="10"/>
      <c r="F35" s="10"/>
      <c r="G35" s="10"/>
      <c r="H35" s="10"/>
      <c r="I35" s="10"/>
      <c r="J35" s="10"/>
      <c r="K35" s="1"/>
      <c r="L35" s="1"/>
      <c r="M35" s="1"/>
      <c r="N35" s="1"/>
    </row>
    <row r="36" spans="1:14" ht="19.2" x14ac:dyDescent="0.3">
      <c r="A36" s="35" t="s">
        <v>16</v>
      </c>
      <c r="B36" s="10">
        <f t="shared" si="3"/>
        <v>2081618.88</v>
      </c>
      <c r="C36" s="14"/>
      <c r="D36" s="10">
        <v>2081618.88</v>
      </c>
      <c r="E36" s="10"/>
      <c r="F36" s="10"/>
      <c r="G36" s="10"/>
      <c r="H36" s="10"/>
      <c r="I36" s="10"/>
      <c r="J36" s="10"/>
      <c r="K36" s="7"/>
      <c r="L36" s="7"/>
      <c r="M36" s="1"/>
      <c r="N36" s="1"/>
    </row>
    <row r="37" spans="1:14" ht="28.8" x14ac:dyDescent="0.3">
      <c r="A37" s="35" t="s">
        <v>39</v>
      </c>
      <c r="B37" s="10">
        <f t="shared" si="3"/>
        <v>0</v>
      </c>
      <c r="C37" s="13">
        <v>0</v>
      </c>
      <c r="D37" s="10"/>
      <c r="E37" s="10"/>
      <c r="F37" s="10"/>
      <c r="G37" s="10"/>
      <c r="H37" s="10"/>
      <c r="I37" s="10"/>
      <c r="J37" s="10"/>
      <c r="K37" s="1"/>
      <c r="L37" s="1"/>
      <c r="M37" s="1"/>
      <c r="N37" s="1"/>
    </row>
    <row r="38" spans="1:14" x14ac:dyDescent="0.3">
      <c r="A38" s="35" t="s">
        <v>17</v>
      </c>
      <c r="B38" s="10">
        <f t="shared" si="3"/>
        <v>1069333.26</v>
      </c>
      <c r="C38" s="13"/>
      <c r="D38" s="10">
        <v>1069333.26</v>
      </c>
      <c r="E38" s="10"/>
      <c r="F38" s="10"/>
      <c r="G38" s="10"/>
      <c r="H38" s="10"/>
      <c r="I38" s="10"/>
      <c r="J38" s="10"/>
      <c r="K38" s="1"/>
      <c r="L38" s="1"/>
      <c r="M38" s="1"/>
      <c r="N38" s="1"/>
    </row>
    <row r="39" spans="1:14" x14ac:dyDescent="0.3">
      <c r="A39" s="33" t="s">
        <v>40</v>
      </c>
      <c r="B39" s="11">
        <f t="shared" ref="B39:B73" si="4">C39</f>
        <v>0</v>
      </c>
      <c r="C39" s="12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"/>
      <c r="L39" s="1"/>
      <c r="M39" s="1">
        <v>0</v>
      </c>
      <c r="N39" s="1"/>
    </row>
    <row r="40" spans="1:14" ht="19.2" x14ac:dyDescent="0.3">
      <c r="A40" s="35" t="s">
        <v>41</v>
      </c>
      <c r="B40" s="11">
        <f t="shared" si="4"/>
        <v>0</v>
      </c>
      <c r="C40" s="12">
        <v>0</v>
      </c>
      <c r="D40" s="10"/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"/>
      <c r="L40" s="1"/>
      <c r="M40" s="1">
        <v>0</v>
      </c>
      <c r="N40" s="1"/>
    </row>
    <row r="41" spans="1:14" ht="19.2" x14ac:dyDescent="0.3">
      <c r="A41" s="35" t="s">
        <v>42</v>
      </c>
      <c r="B41" s="11">
        <f t="shared" si="4"/>
        <v>0</v>
      </c>
      <c r="C41" s="12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"/>
      <c r="L41" s="1"/>
      <c r="M41" s="1">
        <v>0</v>
      </c>
      <c r="N41" s="1"/>
    </row>
    <row r="42" spans="1:14" ht="19.2" x14ac:dyDescent="0.3">
      <c r="A42" s="35" t="s">
        <v>43</v>
      </c>
      <c r="B42" s="11">
        <f t="shared" si="4"/>
        <v>0</v>
      </c>
      <c r="C42" s="12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"/>
      <c r="L42" s="1"/>
      <c r="M42" s="1">
        <v>0</v>
      </c>
      <c r="N42" s="1"/>
    </row>
    <row r="43" spans="1:14" ht="19.2" x14ac:dyDescent="0.3">
      <c r="A43" s="35" t="s">
        <v>44</v>
      </c>
      <c r="B43" s="11">
        <f t="shared" si="4"/>
        <v>0</v>
      </c>
      <c r="C43" s="12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"/>
      <c r="L43" s="1"/>
      <c r="M43" s="1">
        <v>0</v>
      </c>
      <c r="N43" s="1"/>
    </row>
    <row r="44" spans="1:14" ht="19.2" x14ac:dyDescent="0.3">
      <c r="A44" s="35" t="s">
        <v>45</v>
      </c>
      <c r="B44" s="11">
        <f t="shared" si="4"/>
        <v>0</v>
      </c>
      <c r="C44" s="12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"/>
      <c r="L44" s="1"/>
      <c r="M44" s="1">
        <v>0</v>
      </c>
      <c r="N44" s="1"/>
    </row>
    <row r="45" spans="1:14" ht="19.2" x14ac:dyDescent="0.3">
      <c r="A45" s="35" t="s">
        <v>46</v>
      </c>
      <c r="B45" s="11">
        <f t="shared" si="4"/>
        <v>0</v>
      </c>
      <c r="C45" s="12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"/>
      <c r="L45" s="1"/>
      <c r="M45" s="1">
        <v>0</v>
      </c>
      <c r="N45" s="1"/>
    </row>
    <row r="46" spans="1:14" ht="19.2" x14ac:dyDescent="0.3">
      <c r="A46" s="35" t="s">
        <v>47</v>
      </c>
      <c r="B46" s="11">
        <f t="shared" si="4"/>
        <v>0</v>
      </c>
      <c r="C46" s="12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"/>
      <c r="L46" s="1"/>
      <c r="M46" s="1">
        <v>0</v>
      </c>
      <c r="N46" s="1"/>
    </row>
    <row r="47" spans="1:14" x14ac:dyDescent="0.3">
      <c r="A47" s="33" t="s">
        <v>48</v>
      </c>
      <c r="B47" s="11">
        <f t="shared" si="4"/>
        <v>0</v>
      </c>
      <c r="C47" s="12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"/>
      <c r="L47" s="1"/>
      <c r="M47" s="1">
        <v>0</v>
      </c>
      <c r="N47" s="1"/>
    </row>
    <row r="48" spans="1:14" ht="19.2" x14ac:dyDescent="0.3">
      <c r="A48" s="35" t="s">
        <v>49</v>
      </c>
      <c r="B48" s="11">
        <f t="shared" si="4"/>
        <v>0</v>
      </c>
      <c r="C48" s="12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"/>
      <c r="L48" s="1"/>
      <c r="M48" s="1">
        <v>0</v>
      </c>
      <c r="N48" s="1"/>
    </row>
    <row r="49" spans="1:14" ht="19.2" x14ac:dyDescent="0.3">
      <c r="A49" s="35" t="s">
        <v>50</v>
      </c>
      <c r="B49" s="11">
        <f t="shared" si="4"/>
        <v>0</v>
      </c>
      <c r="C49" s="12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"/>
      <c r="L49" s="1"/>
      <c r="M49" s="1">
        <v>0</v>
      </c>
      <c r="N49" s="1"/>
    </row>
    <row r="50" spans="1:14" ht="19.2" x14ac:dyDescent="0.3">
      <c r="A50" s="35" t="s">
        <v>51</v>
      </c>
      <c r="B50" s="11">
        <f t="shared" si="4"/>
        <v>0</v>
      </c>
      <c r="C50" s="12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"/>
      <c r="L50" s="1"/>
      <c r="M50" s="1">
        <v>0</v>
      </c>
      <c r="N50" s="1"/>
    </row>
    <row r="51" spans="1:14" x14ac:dyDescent="0.3">
      <c r="A51" s="35"/>
      <c r="B51" s="11"/>
      <c r="C51" s="12"/>
      <c r="D51" s="10"/>
      <c r="E51" s="10"/>
      <c r="F51" s="10"/>
      <c r="G51" s="10"/>
      <c r="H51" s="10"/>
      <c r="I51" s="10"/>
      <c r="J51" s="10"/>
      <c r="K51" s="1"/>
      <c r="L51" s="1"/>
      <c r="M51" s="1"/>
      <c r="N51" s="1"/>
    </row>
    <row r="52" spans="1:14" x14ac:dyDescent="0.3">
      <c r="A52" s="35"/>
      <c r="B52" s="11"/>
      <c r="C52" s="12"/>
      <c r="D52" s="10"/>
      <c r="E52" s="10"/>
      <c r="F52" s="10"/>
      <c r="G52" s="10"/>
      <c r="H52" s="10"/>
      <c r="I52" s="10"/>
      <c r="J52" s="10"/>
      <c r="K52" s="1"/>
      <c r="L52" s="1"/>
      <c r="M52" s="1"/>
      <c r="N52" s="1"/>
    </row>
    <row r="53" spans="1:14" x14ac:dyDescent="0.3">
      <c r="A53" s="35"/>
      <c r="B53" s="11"/>
      <c r="C53" s="12"/>
      <c r="D53" s="10"/>
      <c r="E53" s="10"/>
      <c r="F53" s="22" t="s">
        <v>95</v>
      </c>
      <c r="G53" s="10"/>
      <c r="H53" s="10"/>
      <c r="I53" s="10"/>
      <c r="J53" s="10"/>
      <c r="K53" s="1"/>
      <c r="L53" s="1"/>
      <c r="M53" s="1"/>
      <c r="N53" s="1"/>
    </row>
    <row r="54" spans="1:14" x14ac:dyDescent="0.3">
      <c r="A54" s="35"/>
      <c r="B54" s="11"/>
      <c r="C54" s="12"/>
      <c r="D54" s="10"/>
      <c r="E54" s="10"/>
      <c r="F54" s="10"/>
      <c r="G54" s="10"/>
      <c r="H54" s="10"/>
      <c r="I54" s="10"/>
      <c r="J54" s="10"/>
      <c r="K54" s="1"/>
      <c r="L54" s="1"/>
      <c r="M54" s="1"/>
      <c r="N54" s="1"/>
    </row>
    <row r="55" spans="1:14" x14ac:dyDescent="0.3">
      <c r="A55" s="35"/>
      <c r="B55" s="11"/>
      <c r="C55" s="12"/>
      <c r="D55" s="10"/>
      <c r="E55" s="10"/>
      <c r="F55" s="10"/>
      <c r="G55" s="10"/>
      <c r="H55" s="10"/>
      <c r="I55" s="10"/>
      <c r="J55" s="10"/>
      <c r="K55" s="1"/>
      <c r="L55" s="1"/>
      <c r="M55" s="1"/>
      <c r="N55" s="1"/>
    </row>
    <row r="56" spans="1:14" ht="19.2" x14ac:dyDescent="0.3">
      <c r="A56" s="35" t="s">
        <v>52</v>
      </c>
      <c r="B56" s="11">
        <f t="shared" si="4"/>
        <v>0</v>
      </c>
      <c r="C56" s="12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"/>
      <c r="L56" s="1"/>
      <c r="M56" s="1"/>
      <c r="N56" s="1"/>
    </row>
    <row r="57" spans="1:14" ht="19.2" x14ac:dyDescent="0.3">
      <c r="A57" s="35" t="s">
        <v>53</v>
      </c>
      <c r="B57" s="11">
        <f t="shared" si="4"/>
        <v>0</v>
      </c>
      <c r="C57" s="12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"/>
      <c r="L57" s="1"/>
      <c r="M57" s="1"/>
      <c r="N57" s="1"/>
    </row>
    <row r="58" spans="1:14" ht="19.2" x14ac:dyDescent="0.3">
      <c r="A58" s="35" t="s">
        <v>54</v>
      </c>
      <c r="B58" s="11">
        <f t="shared" si="4"/>
        <v>0</v>
      </c>
      <c r="C58" s="12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"/>
      <c r="L58" s="1"/>
      <c r="M58" s="1"/>
      <c r="N58" s="1"/>
    </row>
    <row r="59" spans="1:14" ht="19.2" x14ac:dyDescent="0.3">
      <c r="A59" s="35" t="s">
        <v>55</v>
      </c>
      <c r="B59" s="11">
        <f t="shared" si="4"/>
        <v>0</v>
      </c>
      <c r="C59" s="12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"/>
      <c r="L59" s="1"/>
      <c r="M59" s="1"/>
      <c r="N59" s="1"/>
    </row>
    <row r="60" spans="1:14" ht="19.2" x14ac:dyDescent="0.3">
      <c r="A60" s="33" t="s">
        <v>18</v>
      </c>
      <c r="B60" s="11">
        <f>B61+B62+B63+B64+B65+B66+B67+B68+B69</f>
        <v>854444.99</v>
      </c>
      <c r="C60" s="12">
        <v>0</v>
      </c>
      <c r="D60" s="11">
        <f>D61+D62+D63+D64+D65+D66+D67+D68+D69</f>
        <v>854444.99</v>
      </c>
      <c r="E60" s="11"/>
      <c r="F60" s="11"/>
      <c r="G60" s="11"/>
      <c r="H60" s="11"/>
      <c r="I60" s="11"/>
      <c r="J60" s="11"/>
      <c r="K60" s="24"/>
      <c r="L60" s="24">
        <f t="shared" ref="L60" si="5">L61+L62+L63+L64+L65+L66+L67+L68+L69</f>
        <v>0</v>
      </c>
      <c r="M60" s="24"/>
      <c r="N60" s="24"/>
    </row>
    <row r="61" spans="1:14" x14ac:dyDescent="0.3">
      <c r="A61" s="35" t="s">
        <v>19</v>
      </c>
      <c r="B61" s="10">
        <f>C61+D61+E61+F61+G61+H61+I61+J61+K61+L61+M61+N61</f>
        <v>79774.990000000005</v>
      </c>
      <c r="C61" s="13">
        <v>0</v>
      </c>
      <c r="D61" s="10">
        <v>79774.990000000005</v>
      </c>
      <c r="E61" s="10"/>
      <c r="F61" s="10"/>
      <c r="G61" s="10"/>
      <c r="H61" s="10"/>
      <c r="I61" s="10">
        <v>0</v>
      </c>
      <c r="J61" s="10"/>
      <c r="K61" s="1"/>
      <c r="L61" s="1">
        <v>0</v>
      </c>
      <c r="M61" s="1"/>
      <c r="N61" s="1"/>
    </row>
    <row r="62" spans="1:14" ht="19.2" x14ac:dyDescent="0.3">
      <c r="A62" s="35" t="s">
        <v>56</v>
      </c>
      <c r="B62" s="10">
        <f t="shared" ref="B62:B68" si="6">C62+D62+E62+F62+G62+H62+I62+J62+K62+L62+M62+N62</f>
        <v>0</v>
      </c>
      <c r="C62" s="12">
        <v>0</v>
      </c>
      <c r="D62" s="10">
        <v>0</v>
      </c>
      <c r="E62" s="10"/>
      <c r="F62" s="10">
        <v>0</v>
      </c>
      <c r="G62" s="10"/>
      <c r="H62" s="10"/>
      <c r="I62" s="10">
        <v>0</v>
      </c>
      <c r="J62" s="10"/>
      <c r="K62" s="1"/>
      <c r="L62" s="1">
        <v>0</v>
      </c>
      <c r="M62" s="1">
        <v>0</v>
      </c>
      <c r="N62" s="1"/>
    </row>
    <row r="63" spans="1:14" ht="19.2" x14ac:dyDescent="0.3">
      <c r="A63" s="35" t="s">
        <v>57</v>
      </c>
      <c r="B63" s="10">
        <f t="shared" si="6"/>
        <v>0</v>
      </c>
      <c r="C63" s="12">
        <v>0</v>
      </c>
      <c r="D63" s="10">
        <v>0</v>
      </c>
      <c r="E63" s="10"/>
      <c r="F63" s="10">
        <v>0</v>
      </c>
      <c r="G63" s="10">
        <v>0</v>
      </c>
      <c r="H63" s="10"/>
      <c r="I63" s="10">
        <v>0</v>
      </c>
      <c r="J63" s="10"/>
      <c r="K63" s="1"/>
      <c r="L63" s="1"/>
      <c r="M63" s="1">
        <v>0</v>
      </c>
      <c r="N63" s="1"/>
    </row>
    <row r="64" spans="1:14" ht="19.2" x14ac:dyDescent="0.3">
      <c r="A64" s="35" t="s">
        <v>58</v>
      </c>
      <c r="B64" s="10">
        <f t="shared" si="6"/>
        <v>0</v>
      </c>
      <c r="C64" s="12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"/>
      <c r="L64" s="1"/>
      <c r="M64" s="1">
        <v>0</v>
      </c>
      <c r="N64" s="1"/>
    </row>
    <row r="65" spans="1:14" ht="19.2" x14ac:dyDescent="0.3">
      <c r="A65" s="35" t="s">
        <v>59</v>
      </c>
      <c r="B65" s="10">
        <f t="shared" si="6"/>
        <v>774670</v>
      </c>
      <c r="C65" s="12">
        <v>0</v>
      </c>
      <c r="D65" s="10">
        <v>774670</v>
      </c>
      <c r="E65" s="10"/>
      <c r="F65" s="10"/>
      <c r="G65" s="10">
        <v>0</v>
      </c>
      <c r="H65" s="10"/>
      <c r="I65" s="10"/>
      <c r="J65" s="10"/>
      <c r="K65" s="1"/>
      <c r="L65" s="1">
        <v>0</v>
      </c>
      <c r="M65" s="1">
        <v>0</v>
      </c>
      <c r="N65" s="1"/>
    </row>
    <row r="66" spans="1:14" ht="19.2" x14ac:dyDescent="0.3">
      <c r="A66" s="35" t="s">
        <v>60</v>
      </c>
      <c r="B66" s="10">
        <f t="shared" si="6"/>
        <v>0</v>
      </c>
      <c r="C66" s="12">
        <v>0</v>
      </c>
      <c r="D66" s="10"/>
      <c r="E66" s="10"/>
      <c r="F66" s="10">
        <v>0</v>
      </c>
      <c r="G66" s="10">
        <v>0</v>
      </c>
      <c r="H66" s="10"/>
      <c r="I66" s="10">
        <v>0</v>
      </c>
      <c r="J66" s="10">
        <v>0</v>
      </c>
      <c r="K66" s="1"/>
      <c r="L66" s="1"/>
      <c r="M66" s="1">
        <v>0</v>
      </c>
      <c r="N66" s="1"/>
    </row>
    <row r="67" spans="1:14" ht="19.2" x14ac:dyDescent="0.3">
      <c r="A67" s="35" t="s">
        <v>61</v>
      </c>
      <c r="B67" s="10">
        <f t="shared" si="6"/>
        <v>0</v>
      </c>
      <c r="C67" s="12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/>
      <c r="J67" s="10">
        <v>0</v>
      </c>
      <c r="K67" s="1"/>
      <c r="L67" s="1"/>
      <c r="M67" s="1">
        <v>0</v>
      </c>
      <c r="N67" s="1"/>
    </row>
    <row r="68" spans="1:14" x14ac:dyDescent="0.3">
      <c r="A68" s="35" t="s">
        <v>62</v>
      </c>
      <c r="B68" s="10">
        <f t="shared" si="6"/>
        <v>0</v>
      </c>
      <c r="C68" s="12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"/>
      <c r="L68" s="1"/>
      <c r="M68" s="1">
        <v>0</v>
      </c>
      <c r="N68" s="1"/>
    </row>
    <row r="69" spans="1:14" ht="19.2" x14ac:dyDescent="0.3">
      <c r="A69" s="35" t="s">
        <v>63</v>
      </c>
      <c r="B69" s="10">
        <f>C69+D69+E69+F69+G69+H69+I69+J69+K69+L69+M69+N69</f>
        <v>0</v>
      </c>
      <c r="C69" s="12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"/>
      <c r="L69" s="1"/>
      <c r="M69" s="1">
        <v>0</v>
      </c>
      <c r="N69" s="1"/>
    </row>
    <row r="70" spans="1:14" x14ac:dyDescent="0.3">
      <c r="A70" s="33" t="s">
        <v>20</v>
      </c>
      <c r="B70" s="11">
        <f t="shared" si="4"/>
        <v>0</v>
      </c>
      <c r="C70" s="12">
        <v>0</v>
      </c>
      <c r="D70" s="10"/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24"/>
      <c r="L70" s="24"/>
      <c r="M70" s="24"/>
      <c r="N70" s="24"/>
    </row>
    <row r="71" spans="1:14" x14ac:dyDescent="0.3">
      <c r="A71" s="35" t="s">
        <v>21</v>
      </c>
      <c r="B71" s="11">
        <f t="shared" si="4"/>
        <v>0</v>
      </c>
      <c r="C71" s="13">
        <v>0</v>
      </c>
      <c r="D71" s="10"/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"/>
      <c r="L71" s="1"/>
      <c r="M71" s="1"/>
      <c r="N71" s="1"/>
    </row>
    <row r="72" spans="1:14" x14ac:dyDescent="0.3">
      <c r="A72" s="35" t="s">
        <v>64</v>
      </c>
      <c r="B72" s="11">
        <f t="shared" si="4"/>
        <v>0</v>
      </c>
      <c r="C72" s="12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"/>
      <c r="L72" s="1"/>
      <c r="M72" s="1"/>
      <c r="N72" s="1"/>
    </row>
    <row r="73" spans="1:14" ht="19.2" x14ac:dyDescent="0.3">
      <c r="A73" s="35" t="s">
        <v>65</v>
      </c>
      <c r="B73" s="11">
        <f t="shared" si="4"/>
        <v>0</v>
      </c>
      <c r="C73" s="12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"/>
      <c r="L73" s="1"/>
      <c r="M73" s="1"/>
      <c r="N73" s="1"/>
    </row>
    <row r="74" spans="1:14" ht="28.8" x14ac:dyDescent="0.3">
      <c r="A74" s="35" t="s">
        <v>66</v>
      </c>
      <c r="B74" s="11">
        <f t="shared" ref="B74:B88" si="7">C74</f>
        <v>0</v>
      </c>
      <c r="C74" s="12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"/>
      <c r="L74" s="1"/>
      <c r="M74" s="1"/>
      <c r="N74" s="1"/>
    </row>
    <row r="75" spans="1:14" ht="19.2" x14ac:dyDescent="0.3">
      <c r="A75" s="33" t="s">
        <v>67</v>
      </c>
      <c r="B75" s="11">
        <f t="shared" si="7"/>
        <v>0</v>
      </c>
      <c r="C75" s="12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"/>
      <c r="L75" s="1"/>
      <c r="M75" s="1"/>
      <c r="N75" s="1"/>
    </row>
    <row r="76" spans="1:14" x14ac:dyDescent="0.3">
      <c r="A76" s="35" t="s">
        <v>68</v>
      </c>
      <c r="B76" s="11">
        <f t="shared" si="7"/>
        <v>0</v>
      </c>
      <c r="C76" s="12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"/>
      <c r="L76" s="1"/>
      <c r="M76" s="1"/>
      <c r="N76" s="1"/>
    </row>
    <row r="77" spans="1:14" ht="19.2" x14ac:dyDescent="0.3">
      <c r="A77" s="35" t="s">
        <v>69</v>
      </c>
      <c r="B77" s="11">
        <f t="shared" si="7"/>
        <v>0</v>
      </c>
      <c r="C77" s="12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"/>
      <c r="L77" s="1"/>
      <c r="M77" s="1"/>
      <c r="N77" s="1"/>
    </row>
    <row r="78" spans="1:14" x14ac:dyDescent="0.3">
      <c r="A78" s="33" t="s">
        <v>70</v>
      </c>
      <c r="B78" s="11">
        <f t="shared" si="7"/>
        <v>0</v>
      </c>
      <c r="C78" s="12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"/>
      <c r="L78" s="1"/>
      <c r="M78" s="1"/>
      <c r="N78" s="1"/>
    </row>
    <row r="79" spans="1:14" ht="19.2" x14ac:dyDescent="0.3">
      <c r="A79" s="35" t="s">
        <v>71</v>
      </c>
      <c r="B79" s="11">
        <f t="shared" si="7"/>
        <v>0</v>
      </c>
      <c r="C79" s="12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"/>
      <c r="L79" s="1"/>
      <c r="M79" s="1"/>
      <c r="N79" s="1"/>
    </row>
    <row r="80" spans="1:14" ht="12" customHeight="1" x14ac:dyDescent="0.3">
      <c r="A80" s="35"/>
      <c r="B80" s="11">
        <f t="shared" si="7"/>
        <v>0</v>
      </c>
      <c r="C80" s="12"/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/>
      <c r="K80" s="1"/>
      <c r="L80" s="1"/>
      <c r="M80" s="1"/>
      <c r="N80" s="1"/>
    </row>
    <row r="81" spans="1:14" x14ac:dyDescent="0.3">
      <c r="A81" s="35"/>
      <c r="B81" s="11"/>
      <c r="C81" s="12"/>
      <c r="D81" s="10"/>
      <c r="E81" s="22" t="s">
        <v>96</v>
      </c>
      <c r="F81" s="10"/>
      <c r="G81" s="10"/>
      <c r="H81" s="10"/>
      <c r="I81" s="10"/>
      <c r="J81" s="10"/>
      <c r="K81" s="1"/>
      <c r="L81" s="1"/>
      <c r="M81" s="1"/>
      <c r="N81" s="1"/>
    </row>
    <row r="82" spans="1:14" x14ac:dyDescent="0.3">
      <c r="A82" s="35"/>
      <c r="B82" s="11"/>
      <c r="C82" s="12"/>
      <c r="D82" s="10"/>
      <c r="E82" s="10"/>
      <c r="F82" s="10"/>
      <c r="G82" s="10"/>
      <c r="H82" s="10"/>
      <c r="I82" s="10"/>
      <c r="J82" s="10"/>
      <c r="K82" s="1"/>
      <c r="L82" s="1"/>
      <c r="M82" s="1"/>
      <c r="N82" s="1"/>
    </row>
    <row r="83" spans="1:14" x14ac:dyDescent="0.3">
      <c r="A83" s="35"/>
      <c r="B83" s="11"/>
      <c r="C83" s="12"/>
      <c r="D83" s="10"/>
      <c r="E83" s="10"/>
      <c r="F83" s="10"/>
      <c r="G83" s="10"/>
      <c r="H83" s="10"/>
      <c r="I83" s="10"/>
      <c r="J83" s="10"/>
      <c r="K83" s="1"/>
      <c r="L83" s="1"/>
      <c r="M83" s="1"/>
      <c r="N83" s="1"/>
    </row>
    <row r="84" spans="1:14" x14ac:dyDescent="0.3">
      <c r="A84" s="35"/>
      <c r="B84" s="11"/>
      <c r="C84" s="12"/>
      <c r="D84" s="10"/>
      <c r="E84" s="10"/>
      <c r="F84" s="10"/>
      <c r="G84" s="10"/>
      <c r="H84" s="10"/>
      <c r="I84" s="10"/>
      <c r="J84" s="10"/>
      <c r="K84" s="1"/>
      <c r="L84" s="1"/>
      <c r="M84" s="1"/>
      <c r="N84" s="1"/>
    </row>
    <row r="85" spans="1:14" x14ac:dyDescent="0.3">
      <c r="A85" s="35"/>
      <c r="B85" s="11"/>
      <c r="C85" s="12"/>
      <c r="D85" s="10"/>
      <c r="E85" s="10"/>
      <c r="F85" s="10"/>
      <c r="G85" s="10"/>
      <c r="H85" s="10"/>
      <c r="I85" s="10"/>
      <c r="J85" s="10"/>
      <c r="K85" s="1"/>
      <c r="L85" s="1"/>
      <c r="M85" s="1"/>
      <c r="N85" s="1"/>
    </row>
    <row r="86" spans="1:14" x14ac:dyDescent="0.3">
      <c r="A86" s="35"/>
      <c r="B86" s="11"/>
      <c r="C86" s="12"/>
      <c r="D86" s="10"/>
      <c r="E86" s="10"/>
      <c r="F86" s="10"/>
      <c r="G86" s="10"/>
      <c r="H86" s="10"/>
      <c r="I86" s="10"/>
      <c r="J86" s="10"/>
      <c r="K86" s="1"/>
      <c r="L86" s="1"/>
      <c r="M86" s="1"/>
      <c r="N86" s="1"/>
    </row>
    <row r="87" spans="1:14" ht="19.2" x14ac:dyDescent="0.3">
      <c r="A87" s="35" t="s">
        <v>72</v>
      </c>
      <c r="B87" s="11">
        <f t="shared" si="7"/>
        <v>0</v>
      </c>
      <c r="C87" s="12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"/>
      <c r="L87" s="1"/>
      <c r="M87" s="1"/>
      <c r="N87" s="1"/>
    </row>
    <row r="88" spans="1:14" ht="19.2" x14ac:dyDescent="0.3">
      <c r="A88" s="35" t="s">
        <v>73</v>
      </c>
      <c r="B88" s="11">
        <f t="shared" si="7"/>
        <v>0</v>
      </c>
      <c r="C88" s="12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"/>
      <c r="L88" s="1"/>
      <c r="M88" s="1"/>
      <c r="N88" s="1"/>
    </row>
    <row r="89" spans="1:14" x14ac:dyDescent="0.3">
      <c r="A89" s="37" t="s">
        <v>74</v>
      </c>
      <c r="B89" s="17">
        <f>C89+D89+E89+F89+G89+H89+I89+J89+K89+L89+M89+N89</f>
        <v>56189490.030000001</v>
      </c>
      <c r="C89" s="38">
        <f>C36+C30+C24+C20+C18+C15+C14</f>
        <v>21012872.579999998</v>
      </c>
      <c r="D89" s="17">
        <f t="shared" ref="D89:M89" si="8">D60+D29+D19+D13</f>
        <v>35176617.450000003</v>
      </c>
      <c r="E89" s="17">
        <f t="shared" si="8"/>
        <v>0</v>
      </c>
      <c r="F89" s="17">
        <f t="shared" si="8"/>
        <v>0</v>
      </c>
      <c r="G89" s="17">
        <f t="shared" si="8"/>
        <v>0</v>
      </c>
      <c r="H89" s="17">
        <f t="shared" si="8"/>
        <v>0</v>
      </c>
      <c r="I89" s="17">
        <f t="shared" si="8"/>
        <v>0</v>
      </c>
      <c r="J89" s="17">
        <f t="shared" si="8"/>
        <v>0</v>
      </c>
      <c r="K89" s="27">
        <f>K60+K29+K19+K13+K70</f>
        <v>0</v>
      </c>
      <c r="L89" s="27">
        <f>L60+L29+L19+L13+L70</f>
        <v>0</v>
      </c>
      <c r="M89" s="27">
        <f t="shared" si="8"/>
        <v>0</v>
      </c>
      <c r="N89" s="27">
        <f>N60+N29+N19+N13+N70</f>
        <v>0</v>
      </c>
    </row>
    <row r="90" spans="1:14" x14ac:dyDescent="0.3">
      <c r="A90" s="31" t="s">
        <v>75</v>
      </c>
      <c r="B90" s="19"/>
      <c r="C90" s="19"/>
      <c r="D90" s="10"/>
      <c r="E90" s="10"/>
      <c r="F90" s="10"/>
      <c r="G90" s="10"/>
      <c r="H90" s="10"/>
      <c r="I90" s="10"/>
      <c r="J90" s="10"/>
      <c r="K90" s="1"/>
      <c r="L90" s="1"/>
      <c r="M90" s="1"/>
      <c r="N90" s="1"/>
    </row>
    <row r="91" spans="1:14" x14ac:dyDescent="0.3">
      <c r="A91" s="33" t="s">
        <v>76</v>
      </c>
      <c r="B91" s="10">
        <v>0</v>
      </c>
      <c r="C91" s="2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"/>
      <c r="L91" s="1"/>
      <c r="M91" s="1"/>
      <c r="N91" s="1"/>
    </row>
    <row r="92" spans="1:14" ht="19.2" x14ac:dyDescent="0.3">
      <c r="A92" s="35" t="s">
        <v>77</v>
      </c>
      <c r="B92" s="10">
        <v>0</v>
      </c>
      <c r="C92" s="18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"/>
      <c r="L92" s="1"/>
      <c r="M92" s="1"/>
      <c r="N92" s="1"/>
    </row>
    <row r="93" spans="1:14" ht="19.2" x14ac:dyDescent="0.3">
      <c r="A93" s="35" t="s">
        <v>78</v>
      </c>
      <c r="B93" s="10">
        <v>0</v>
      </c>
      <c r="C93" s="18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"/>
      <c r="L93" s="1"/>
      <c r="M93" s="1"/>
      <c r="N93" s="1"/>
    </row>
    <row r="94" spans="1:14" x14ac:dyDescent="0.3">
      <c r="A94" s="33" t="s">
        <v>79</v>
      </c>
      <c r="B94" s="10"/>
      <c r="C94" s="2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"/>
      <c r="L94" s="1"/>
      <c r="M94" s="1"/>
      <c r="N94" s="1"/>
    </row>
    <row r="95" spans="1:14" ht="19.2" x14ac:dyDescent="0.3">
      <c r="A95" s="35" t="s">
        <v>80</v>
      </c>
      <c r="B95" s="10">
        <v>0</v>
      </c>
      <c r="C95" s="18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"/>
      <c r="L95" s="1"/>
      <c r="M95" s="1"/>
      <c r="N95" s="1"/>
    </row>
    <row r="96" spans="1:14" ht="19.2" x14ac:dyDescent="0.3">
      <c r="A96" s="35" t="s">
        <v>81</v>
      </c>
      <c r="B96" s="10">
        <v>0</v>
      </c>
      <c r="C96" s="18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"/>
      <c r="L96" s="1"/>
      <c r="M96" s="1"/>
      <c r="N96" s="1"/>
    </row>
    <row r="97" spans="1:14" x14ac:dyDescent="0.3">
      <c r="A97" s="33" t="s">
        <v>82</v>
      </c>
      <c r="B97" s="10"/>
      <c r="C97" s="2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"/>
      <c r="L97" s="1"/>
      <c r="M97" s="1"/>
      <c r="N97" s="1"/>
    </row>
    <row r="98" spans="1:14" ht="19.2" x14ac:dyDescent="0.3">
      <c r="A98" s="35" t="s">
        <v>83</v>
      </c>
      <c r="B98" s="10">
        <v>0</v>
      </c>
      <c r="C98" s="18">
        <v>0</v>
      </c>
      <c r="D98" s="39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"/>
      <c r="L98" s="1"/>
      <c r="M98" s="1"/>
      <c r="N98" s="1"/>
    </row>
    <row r="99" spans="1:14" x14ac:dyDescent="0.3">
      <c r="A99" s="37" t="s">
        <v>84</v>
      </c>
      <c r="B99" s="21">
        <v>0</v>
      </c>
      <c r="C99" s="21">
        <v>0</v>
      </c>
      <c r="D99" s="40">
        <v>0</v>
      </c>
      <c r="E99" s="40">
        <v>0</v>
      </c>
      <c r="F99" s="40">
        <v>0</v>
      </c>
      <c r="G99" s="40">
        <v>0</v>
      </c>
      <c r="H99" s="40">
        <v>0</v>
      </c>
      <c r="I99" s="40">
        <v>0</v>
      </c>
      <c r="J99" s="40">
        <v>0</v>
      </c>
      <c r="K99" s="26">
        <v>0</v>
      </c>
      <c r="L99" s="26">
        <v>0</v>
      </c>
      <c r="M99" s="26">
        <v>0</v>
      </c>
      <c r="N99" s="26">
        <v>0</v>
      </c>
    </row>
    <row r="100" spans="1:14" x14ac:dyDescent="0.3">
      <c r="A100" s="16"/>
      <c r="B100" s="16"/>
      <c r="C100" s="16"/>
      <c r="D100" s="10"/>
      <c r="E100" s="10"/>
      <c r="F100" s="10"/>
      <c r="G100" s="10"/>
      <c r="H100" s="10"/>
      <c r="I100" s="10"/>
      <c r="J100" s="10"/>
      <c r="K100" s="1"/>
      <c r="L100" s="1"/>
      <c r="M100" s="1"/>
      <c r="N100" s="1"/>
    </row>
    <row r="101" spans="1:14" x14ac:dyDescent="0.3">
      <c r="A101" s="41" t="s">
        <v>22</v>
      </c>
      <c r="B101" s="42">
        <f>+B89</f>
        <v>56189490.030000001</v>
      </c>
      <c r="C101" s="42">
        <f>+C89</f>
        <v>21012872.579999998</v>
      </c>
      <c r="D101" s="43">
        <f>D89</f>
        <v>35176617.450000003</v>
      </c>
      <c r="E101" s="43">
        <f t="shared" ref="E101:N101" si="9">E89</f>
        <v>0</v>
      </c>
      <c r="F101" s="43">
        <f t="shared" si="9"/>
        <v>0</v>
      </c>
      <c r="G101" s="43">
        <f t="shared" si="9"/>
        <v>0</v>
      </c>
      <c r="H101" s="43">
        <f t="shared" si="9"/>
        <v>0</v>
      </c>
      <c r="I101" s="43">
        <f t="shared" si="9"/>
        <v>0</v>
      </c>
      <c r="J101" s="43">
        <f t="shared" si="9"/>
        <v>0</v>
      </c>
      <c r="K101" s="28">
        <f t="shared" si="9"/>
        <v>0</v>
      </c>
      <c r="L101" s="28">
        <f t="shared" si="9"/>
        <v>0</v>
      </c>
      <c r="M101" s="28">
        <f t="shared" si="9"/>
        <v>0</v>
      </c>
      <c r="N101" s="28">
        <f t="shared" si="9"/>
        <v>0</v>
      </c>
    </row>
    <row r="102" spans="1:14" x14ac:dyDescent="0.3">
      <c r="A102" s="8" t="s">
        <v>27</v>
      </c>
      <c r="B102" s="8"/>
      <c r="C102" s="8"/>
      <c r="D102" s="8"/>
      <c r="E102" s="8"/>
      <c r="F102" s="8"/>
      <c r="G102" s="8"/>
      <c r="H102" s="8"/>
    </row>
    <row r="103" spans="1:14" x14ac:dyDescent="0.3">
      <c r="A103" s="8" t="s">
        <v>100</v>
      </c>
      <c r="B103" s="8"/>
      <c r="C103" s="8"/>
      <c r="D103" s="8"/>
      <c r="E103" s="8"/>
      <c r="F103" s="8"/>
      <c r="G103" s="8"/>
      <c r="H103" s="8"/>
    </row>
    <row r="104" spans="1:14" x14ac:dyDescent="0.3">
      <c r="A104" s="8" t="s">
        <v>101</v>
      </c>
      <c r="B104" s="8"/>
      <c r="C104" s="8"/>
      <c r="D104" s="8"/>
      <c r="E104" s="8"/>
      <c r="F104" s="8"/>
      <c r="G104" s="8"/>
      <c r="H104" s="8"/>
    </row>
    <row r="105" spans="1:14" x14ac:dyDescent="0.3">
      <c r="A105" s="4"/>
      <c r="B105" s="4"/>
      <c r="C105" s="4"/>
    </row>
    <row r="106" spans="1:14" x14ac:dyDescent="0.3">
      <c r="A106" s="4"/>
      <c r="B106" s="4"/>
      <c r="C106" s="4"/>
    </row>
    <row r="107" spans="1:14" x14ac:dyDescent="0.3">
      <c r="A107" s="3" t="s">
        <v>98</v>
      </c>
      <c r="B107" s="3"/>
      <c r="C107" s="4"/>
    </row>
    <row r="108" spans="1:14" x14ac:dyDescent="0.3">
      <c r="A108" t="s">
        <v>103</v>
      </c>
      <c r="B108" s="4"/>
      <c r="C108" s="4"/>
    </row>
    <row r="109" spans="1:14" x14ac:dyDescent="0.3">
      <c r="A109" t="s">
        <v>99</v>
      </c>
      <c r="B109" s="4"/>
      <c r="C109" s="4"/>
    </row>
    <row r="111" spans="1:14" x14ac:dyDescent="0.3">
      <c r="E111" s="29" t="s">
        <v>97</v>
      </c>
    </row>
  </sheetData>
  <mergeCells count="4">
    <mergeCell ref="A6:J6"/>
    <mergeCell ref="A7:J7"/>
    <mergeCell ref="A8:J8"/>
    <mergeCell ref="A9:J9"/>
  </mergeCells>
  <pageMargins left="0.23622047244094491" right="0.23622047244094491" top="0.74803149606299213" bottom="0.74803149606299213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EJEC. ENERO.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Gabriela</cp:lastModifiedBy>
  <cp:lastPrinted>2023-03-06T13:38:24Z</cp:lastPrinted>
  <dcterms:created xsi:type="dcterms:W3CDTF">2018-04-17T18:57:16Z</dcterms:created>
  <dcterms:modified xsi:type="dcterms:W3CDTF">2023-03-17T21:27:20Z</dcterms:modified>
</cp:coreProperties>
</file>