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440" windowHeight="11655" activeTab="2"/>
  </bookViews>
  <sheets>
    <sheet name="PRESUPUESTO APROB. 2022" sheetId="6" r:id="rId1"/>
    <sheet name="EJECUCION MENSUAL" sheetId="7" r:id="rId2"/>
    <sheet name="PRESUPUESTO ABROB.DE LEY" sheetId="8" r:id="rId3"/>
  </sheets>
  <definedNames>
    <definedName name="_xlnm.Print_Area" localSheetId="0">'PRESUPUESTO APROB. 2022'!$A$1:$K$112</definedName>
  </definedNames>
  <calcPr calcId="145621"/>
</workbook>
</file>

<file path=xl/calcChain.xml><?xml version="1.0" encoding="utf-8"?>
<calcChain xmlns="http://schemas.openxmlformats.org/spreadsheetml/2006/main">
  <c r="C12" i="7" l="1"/>
  <c r="B12" i="7"/>
  <c r="D97" i="7"/>
  <c r="D12" i="7"/>
  <c r="E81" i="6"/>
  <c r="E38" i="6"/>
  <c r="B9" i="6" l="1"/>
  <c r="D82" i="6"/>
  <c r="D65" i="6"/>
  <c r="C9" i="6"/>
  <c r="D9" i="6"/>
  <c r="E9" i="6"/>
  <c r="C19" i="6"/>
  <c r="E19" i="6"/>
  <c r="B19" i="6"/>
  <c r="C38" i="6"/>
  <c r="D67" i="6" l="1"/>
  <c r="D52" i="6"/>
  <c r="F52" i="6" s="1"/>
  <c r="B8" i="8" l="1"/>
  <c r="C81" i="6"/>
  <c r="C8" i="6" s="1"/>
  <c r="E8" i="6"/>
  <c r="B81" i="6"/>
  <c r="D92" i="6"/>
  <c r="D91" i="6"/>
  <c r="D90" i="6"/>
  <c r="D89" i="6"/>
  <c r="D88" i="6"/>
  <c r="D87" i="6"/>
  <c r="D86" i="6"/>
  <c r="D85" i="6"/>
  <c r="D84" i="6"/>
  <c r="D83" i="6"/>
  <c r="B38" i="6"/>
  <c r="D76" i="6"/>
  <c r="D74" i="6"/>
  <c r="D61" i="6"/>
  <c r="F61" i="6" s="1"/>
  <c r="D60" i="6"/>
  <c r="D56" i="6"/>
  <c r="F56" i="6" s="1"/>
  <c r="D43" i="6"/>
  <c r="F43" i="6" s="1"/>
  <c r="D78" i="6"/>
  <c r="D77" i="6"/>
  <c r="D75" i="6"/>
  <c r="D73" i="6"/>
  <c r="D72" i="6"/>
  <c r="D71" i="6"/>
  <c r="D70" i="6"/>
  <c r="D69" i="6"/>
  <c r="D68" i="6"/>
  <c r="D66" i="6"/>
  <c r="D64" i="6"/>
  <c r="D63" i="6"/>
  <c r="D62" i="6"/>
  <c r="D59" i="6"/>
  <c r="D58" i="6"/>
  <c r="D57" i="6"/>
  <c r="D55" i="6"/>
  <c r="D54" i="6"/>
  <c r="D53" i="6"/>
  <c r="D51" i="6"/>
  <c r="D50" i="6"/>
  <c r="D49" i="6"/>
  <c r="D48" i="6"/>
  <c r="D47" i="6"/>
  <c r="D46" i="6"/>
  <c r="D45" i="6"/>
  <c r="D44" i="6"/>
  <c r="D42" i="6"/>
  <c r="D41" i="6"/>
  <c r="D40" i="6"/>
  <c r="D35" i="6"/>
  <c r="F35" i="6" s="1"/>
  <c r="D28" i="6"/>
  <c r="F28" i="6" s="1"/>
  <c r="D27" i="6"/>
  <c r="F27" i="6" s="1"/>
  <c r="D26" i="6"/>
  <c r="F26" i="6" s="1"/>
  <c r="D36" i="6"/>
  <c r="F36" i="6" s="1"/>
  <c r="D34" i="6"/>
  <c r="D33" i="6"/>
  <c r="D32" i="6"/>
  <c r="D31" i="6"/>
  <c r="D30" i="6"/>
  <c r="D29" i="6"/>
  <c r="D25" i="6"/>
  <c r="D24" i="6"/>
  <c r="F14" i="6"/>
  <c r="F10" i="6"/>
  <c r="D19" i="6" l="1"/>
  <c r="D38" i="6"/>
  <c r="B8" i="6"/>
  <c r="D81" i="6"/>
  <c r="C95" i="8"/>
  <c r="C8" i="8" s="1"/>
  <c r="D8" i="6" l="1"/>
  <c r="F64" i="6"/>
  <c r="F34" i="6"/>
  <c r="F30" i="6"/>
  <c r="F17" i="6"/>
  <c r="F90" i="6" l="1"/>
  <c r="F49" i="6" l="1"/>
  <c r="F42" i="6"/>
  <c r="F92" i="6"/>
  <c r="F88" i="6"/>
  <c r="F87" i="6"/>
  <c r="F83" i="6"/>
  <c r="F84" i="6"/>
  <c r="F77" i="6"/>
  <c r="F72" i="6"/>
  <c r="F71" i="6"/>
  <c r="F70" i="6"/>
  <c r="F58" i="6"/>
  <c r="F57" i="6"/>
  <c r="F51" i="6"/>
  <c r="F41" i="6"/>
  <c r="F32" i="6"/>
  <c r="F29" i="6"/>
  <c r="F24" i="6"/>
  <c r="F12" i="6"/>
  <c r="F13" i="6"/>
  <c r="F11" i="6"/>
  <c r="F15" i="6"/>
  <c r="F16" i="6"/>
  <c r="F20" i="6"/>
  <c r="F21" i="6"/>
  <c r="F25" i="6"/>
  <c r="F39" i="6"/>
  <c r="F40" i="6"/>
  <c r="F47" i="6"/>
  <c r="F48" i="6"/>
  <c r="F50" i="6"/>
  <c r="F53" i="6"/>
  <c r="F65" i="6"/>
  <c r="F68" i="6"/>
  <c r="F69" i="6"/>
  <c r="F86" i="6"/>
  <c r="F85" i="6"/>
  <c r="F91" i="6"/>
  <c r="F19" i="6" l="1"/>
  <c r="F38" i="6"/>
  <c r="F9" i="6"/>
  <c r="F81" i="6"/>
  <c r="F8" i="6" l="1"/>
</calcChain>
</file>

<file path=xl/sharedStrings.xml><?xml version="1.0" encoding="utf-8"?>
<sst xmlns="http://schemas.openxmlformats.org/spreadsheetml/2006/main" count="303" uniqueCount="121">
  <si>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</si>
  <si>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</si>
  <si>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</si>
  <si>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</si>
  <si>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</si>
  <si>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</si>
  <si>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</si>
  <si>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</si>
  <si>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</si>
  <si>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</si>
  <si>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</si>
  <si>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</si>
  <si>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</si>
  <si>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</si>
  <si>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</si>
  <si>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</si>
  <si>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</si>
  <si>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</si>
  <si>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</si>
  <si>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</si>
  <si>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</si>
  <si>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</si>
  <si>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</si>
  <si>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</si>
  <si>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</si>
  <si>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</si>
  <si>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</si>
  <si>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</si>
  <si>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</si>
  <si>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</si>
  <si>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</si>
  <si>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</si>
  <si>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</si>
  <si>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</si>
  <si>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</si>
  <si>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</si>
  <si>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</si>
  <si>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</si>
  <si>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</si>
  <si>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</si>
  <si>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</si>
  <si>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</si>
  <si>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</si>
  <si>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</si>
  <si>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</si>
  <si>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</si>
  <si>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</si>
  <si>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</si>
  <si>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</si>
  <si>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</si>
  <si>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</si>
  <si>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</si>
  <si>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</si>
  <si>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</si>
  <si>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</si>
  <si>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</si>
  <si>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</si>
  <si>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</si>
  <si>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</si>
  <si>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</si>
  <si>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</si>
  <si>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</si>
  <si>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</si>
  <si>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</si>
  <si>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</si>
  <si>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</si>
  <si>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</si>
  <si>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</si>
  <si>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</si>
  <si>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</si>
  <si>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</si>
  <si>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</si>
  <si>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</si>
  <si>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</si>
  <si>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</si>
  <si>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</si>
  <si>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</si>
  <si>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</si>
  <si>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</si>
  <si>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</si>
  <si>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</si>
  <si>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</si>
  <si>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</si>
  <si>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</si>
  <si>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</si>
  <si>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2.2.8.7.06- OTROS SERVICIOS PROFESIONALES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</si>
  <si>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</si>
  <si>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</si>
  <si>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</si>
  <si>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</si>
  <si>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</si>
  <si>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</si>
  <si>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En RD$336,473,275.00</t>
  </si>
  <si>
    <t>2.1.2.2.05- COMPENSACION SERVICIOS DE SEGURIDAD</t>
  </si>
  <si>
    <t>2.2.7.1.01- REPARACION Y MANTENIMIENTOS MENORES EN EDIFICACIONES</t>
  </si>
  <si>
    <t>2.2.7.1.06- MANTENIMIENTO Y REPARACION DE INSTALACIONES ELECTRICAS</t>
  </si>
  <si>
    <t>2.2.7.1.07- MANTENIMIENTO Y REPARACION, SERVICIOS DE PINTURA Y SUS DERIVADOS</t>
  </si>
  <si>
    <t>2.2.9.1.01- OTRAS CONTRATACIONES DE SERVICIOS</t>
  </si>
  <si>
    <t>2.3.2.1.01- HILADOS, FIBRAS, TELAS Y UTILES DE COSTURA</t>
  </si>
  <si>
    <t>2.3.6.1.04- PRODUCTOS DE YESO</t>
  </si>
  <si>
    <t>2.3.6.3.04- HERRAMIENTAS MENORES</t>
  </si>
  <si>
    <t>2.3.6.3.06- PRODUCTOS METALICOS</t>
  </si>
  <si>
    <t>2.3.6.4.04- PIEDRAS, ARCILLAS Y ARENA</t>
  </si>
  <si>
    <t>2.3.9.7.01- PRODUCTOS Y UTILES VETERINARIOS</t>
  </si>
  <si>
    <t>2.3.9.8.02- ACCESORIOS</t>
  </si>
  <si>
    <t xml:space="preserve">Presupuesto aprobado 2023 </t>
  </si>
  <si>
    <t>2.2.7.1.01- REPARACIONES Y MANTENIMIENTOS MENORES EN EDIFICACIONES</t>
  </si>
  <si>
    <t xml:space="preserve">2.2.7.1.07- MANT. Y REP. SERVICIOS DE PINTURAS Y </t>
  </si>
  <si>
    <t>2.2.7.2.06- MANTENIMIENTO Y REPARACION DE EQUIPOS DE TRANSPORTE, TRACCION Y ELEVACION</t>
  </si>
  <si>
    <t xml:space="preserve">          Aprobado por :                                              Preparado por :                                                      Revisado por :</t>
  </si>
  <si>
    <t>Sub-Directora Financiera del CESMET.    Encargada de Presupuesto del CESMET.           Auditor Interno del CESMET.</t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</si>
  <si>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</si>
  <si>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t>2.3.4.2.01- PRODUCTOS MEDICINALES PARA USO VETERINARIO</t>
  </si>
  <si>
    <t>2.3.7.2.99- OTROS PRODUCTOS QUIMICOS Y CONEXOS</t>
  </si>
  <si>
    <t>En RD$331,473,275.00</t>
  </si>
  <si>
    <t xml:space="preserve">          Coronel Cont. ERD.                             Primer Tte. Cont. ERD.                                       Tte. Coronel Cont, ERD.</t>
  </si>
  <si>
    <t>Presupuesto de Gastos 2023 MARZO</t>
  </si>
  <si>
    <t>EJECUCION MENSUAL AL 31 DE MARZO 2023</t>
  </si>
  <si>
    <t>Licda. PAULA CORPORAN MEDINA,           Licda. MAURA L. BIDO SUERO,                           Licdo. JUAN M. SURIEL BUENO,</t>
  </si>
  <si>
    <t xml:space="preserve">          Coronel Cont. ERD.                                  Primer Tte. Cont. ERD.                                             Tte. Coronel Cont, ERD.</t>
  </si>
  <si>
    <t>Sub-Directora Financiera del CESMET.    Encargada de Presupuesto del CESMET.              Auditor Interno del CESMET.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</si>
</sst>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164" fontId="4" fillId="0" borderId="0" xfId="1" applyFont="1" applyBorder="1" applyAlignment="1">
      <alignment vertical="center" wrapText="1"/>
    </xf>
    <xf numFmtId="164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164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164" fontId="0" fillId="0" borderId="0" xfId="1" applyFont="1"/>
    <xf numFmtId="164" fontId="1" fillId="0" borderId="0" xfId="1" applyFont="1"/>
    <xf numFmtId="164" fontId="0" fillId="0" borderId="0" xfId="0" applyNumberFormat="1"/>
    <xf numFmtId="164" fontId="1" fillId="4" borderId="0" xfId="1" applyFont="1" applyFill="1"/>
    <xf numFmtId="0" fontId="1" fillId="0" borderId="0" xfId="0" applyFont="1" applyAlignment="1">
      <alignment horizontal="right"/>
    </xf>
    <xf numFmtId="164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164" fontId="1" fillId="0" borderId="0" xfId="0" applyNumberFormat="1" applyFont="1"/>
    <xf numFmtId="164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164" fontId="4" fillId="5" borderId="0" xfId="1" applyFont="1" applyFill="1" applyBorder="1"/>
    <xf numFmtId="164" fontId="4" fillId="5" borderId="0" xfId="1" applyFont="1" applyFill="1" applyBorder="1" applyAlignment="1">
      <alignment vertical="center" wrapText="1"/>
    </xf>
    <xf numFmtId="164" fontId="4" fillId="0" borderId="0" xfId="1" applyFont="1" applyFill="1" applyBorder="1"/>
    <xf numFmtId="164" fontId="0" fillId="0" borderId="0" xfId="0" applyNumberFormat="1" applyBorder="1"/>
    <xf numFmtId="164" fontId="0" fillId="5" borderId="0" xfId="0" applyNumberFormat="1" applyFill="1" applyBorder="1"/>
    <xf numFmtId="0" fontId="1" fillId="0" borderId="1" xfId="0" applyFont="1" applyBorder="1"/>
    <xf numFmtId="164" fontId="1" fillId="0" borderId="1" xfId="1" applyFont="1" applyBorder="1"/>
    <xf numFmtId="0" fontId="0" fillId="0" borderId="1" xfId="0" applyBorder="1"/>
    <xf numFmtId="164" fontId="0" fillId="0" borderId="1" xfId="1" applyFont="1" applyBorder="1"/>
    <xf numFmtId="0" fontId="1" fillId="6" borderId="1" xfId="0" applyFont="1" applyFill="1" applyBorder="1" applyAlignment="1">
      <alignment horizontal="center"/>
    </xf>
    <xf numFmtId="164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164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164" fontId="13" fillId="0" borderId="0" xfId="1" applyFont="1" applyBorder="1" applyAlignment="1">
      <alignment vertical="center" wrapText="1"/>
    </xf>
    <xf numFmtId="164" fontId="3" fillId="0" borderId="0" xfId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2"/>
    </xf>
    <xf numFmtId="164" fontId="13" fillId="0" borderId="0" xfId="1" applyFont="1" applyBorder="1"/>
    <xf numFmtId="164" fontId="13" fillId="0" borderId="0" xfId="0" applyNumberFormat="1" applyFont="1"/>
    <xf numFmtId="0" fontId="13" fillId="0" borderId="0" xfId="0" applyFont="1"/>
    <xf numFmtId="164" fontId="13" fillId="0" borderId="0" xfId="1" applyFont="1"/>
    <xf numFmtId="0" fontId="0" fillId="0" borderId="0" xfId="0" applyFont="1" applyBorder="1" applyAlignment="1">
      <alignment horizontal="left" vertical="center" wrapText="1" indent="2"/>
    </xf>
    <xf numFmtId="164" fontId="0" fillId="0" borderId="0" xfId="1" applyFont="1" applyBorder="1"/>
    <xf numFmtId="164" fontId="0" fillId="0" borderId="0" xfId="1" applyFont="1" applyBorder="1" applyAlignment="1">
      <alignment vertical="center" wrapText="1"/>
    </xf>
    <xf numFmtId="164" fontId="0" fillId="0" borderId="0" xfId="0" applyNumberFormat="1" applyFont="1"/>
    <xf numFmtId="0" fontId="0" fillId="0" borderId="0" xfId="0" applyFont="1"/>
    <xf numFmtId="0" fontId="13" fillId="0" borderId="0" xfId="0" applyFont="1" applyFill="1" applyBorder="1" applyAlignment="1">
      <alignment horizontal="left" vertical="center" wrapText="1" indent="2"/>
    </xf>
    <xf numFmtId="0" fontId="13" fillId="0" borderId="0" xfId="0" applyFont="1" applyAlignment="1">
      <alignment wrapText="1"/>
    </xf>
    <xf numFmtId="0" fontId="0" fillId="0" borderId="1" xfId="0" applyBorder="1" applyAlignment="1">
      <alignment wrapText="1"/>
    </xf>
    <xf numFmtId="164" fontId="3" fillId="0" borderId="1" xfId="1" applyFont="1" applyBorder="1"/>
    <xf numFmtId="0" fontId="0" fillId="0" borderId="0" xfId="0" applyAlignment="1">
      <alignment vertical="center"/>
    </xf>
    <xf numFmtId="0" fontId="0" fillId="0" borderId="0" xfId="0" applyFill="1" applyBorder="1"/>
    <xf numFmtId="164" fontId="4" fillId="0" borderId="1" xfId="1" applyFont="1" applyBorder="1"/>
    <xf numFmtId="164" fontId="4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0" fontId="0" fillId="0" borderId="0" xfId="0" applyAlignment="1">
      <alignment vertical="top"/>
    </xf>
    <xf numFmtId="164" fontId="3" fillId="0" borderId="0" xfId="1" applyFont="1"/>
    <xf numFmtId="164" fontId="8" fillId="0" borderId="0" xfId="1" applyFont="1" applyBorder="1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142874</xdr:rowOff>
    </xdr:from>
    <xdr:to>
      <xdr:col>5</xdr:col>
      <xdr:colOff>1330324</xdr:colOff>
      <xdr:row>5</xdr:row>
      <xdr:rowOff>171450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9477375" y="333374"/>
          <a:ext cx="1168399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5"/>
  <sheetViews>
    <sheetView zoomScaleNormal="100" workbookViewId="0">
      <selection activeCell="C122" sqref="C122"/>
    </sheetView>
  </sheetViews>
  <sheetFormatPr baseColWidth="10" defaultRowHeight="15" x14ac:dyDescent="0.2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8" width="15.140625" bestFit="1" customWidth="1"/>
  </cols>
  <sheetData>
    <row r="2" spans="1:8" ht="15.75" x14ac:dyDescent="0.25">
      <c r="A2" s="85" t="s">
        <v>7</v>
      </c>
      <c r="B2" s="85"/>
      <c r="C2" s="85"/>
      <c r="D2" s="85"/>
      <c r="E2" s="85"/>
    </row>
    <row r="3" spans="1:8" x14ac:dyDescent="0.25">
      <c r="A3" s="86" t="s">
        <v>8</v>
      </c>
      <c r="B3" s="86"/>
      <c r="C3" s="86"/>
      <c r="D3" s="86"/>
      <c r="E3" s="86"/>
    </row>
    <row r="4" spans="1:8" x14ac:dyDescent="0.25">
      <c r="A4" s="86" t="s">
        <v>116</v>
      </c>
      <c r="B4" s="86"/>
      <c r="C4" s="86"/>
      <c r="D4" s="86"/>
      <c r="E4" s="86"/>
    </row>
    <row r="5" spans="1:8" x14ac:dyDescent="0.25">
      <c r="A5" s="87" t="s">
        <v>114</v>
      </c>
      <c r="B5" s="87"/>
      <c r="C5" s="87"/>
      <c r="D5" s="87"/>
      <c r="E5" s="87"/>
    </row>
    <row r="7" spans="1:8" ht="47.25" customHeight="1" x14ac:dyDescent="0.25">
      <c r="A7" s="1" t="s">
        <v>0</v>
      </c>
      <c r="B7" s="1" t="s">
        <v>6</v>
      </c>
      <c r="C7" s="1" t="s">
        <v>47</v>
      </c>
      <c r="D7" s="1" t="s">
        <v>50</v>
      </c>
      <c r="E7" s="17" t="s">
        <v>51</v>
      </c>
      <c r="F7" s="17" t="s">
        <v>79</v>
      </c>
    </row>
    <row r="8" spans="1:8" ht="32.25" customHeight="1" x14ac:dyDescent="0.25">
      <c r="A8" s="8" t="s">
        <v>1</v>
      </c>
      <c r="B8" s="9">
        <f>+B9+B19+B38+B81</f>
        <v>331473275</v>
      </c>
      <c r="C8" s="9">
        <f t="shared" ref="C8:F8" si="0">+C9+C19+C38+C81</f>
        <v>5000000</v>
      </c>
      <c r="D8" s="9">
        <f t="shared" si="0"/>
        <v>336473275</v>
      </c>
      <c r="E8" s="9">
        <f t="shared" si="0"/>
        <v>81726248.959999993</v>
      </c>
      <c r="F8" s="9">
        <f t="shared" si="0"/>
        <v>249661747.38</v>
      </c>
      <c r="H8" s="20"/>
    </row>
    <row r="9" spans="1:8" x14ac:dyDescent="0.25">
      <c r="A9" s="10" t="s">
        <v>2</v>
      </c>
      <c r="B9" s="2">
        <f>SUM(B10:B17)</f>
        <v>233335369</v>
      </c>
      <c r="C9" s="2">
        <f t="shared" ref="C9:F9" si="1">SUM(C10:C17)</f>
        <v>0</v>
      </c>
      <c r="D9" s="2">
        <f t="shared" si="1"/>
        <v>233335369</v>
      </c>
      <c r="E9" s="2">
        <f t="shared" si="1"/>
        <v>54131174.409999996</v>
      </c>
      <c r="F9" s="2">
        <f t="shared" si="1"/>
        <v>179204194.59</v>
      </c>
      <c r="G9" s="20"/>
    </row>
    <row r="10" spans="1:8" x14ac:dyDescent="0.25">
      <c r="A10" s="3" t="s">
        <v>10</v>
      </c>
      <c r="B10" s="5">
        <v>138499286</v>
      </c>
      <c r="C10" s="5">
        <v>7328325</v>
      </c>
      <c r="D10" s="5">
        <v>145827611</v>
      </c>
      <c r="E10" s="5">
        <v>36216901.899999999</v>
      </c>
      <c r="F10" s="20">
        <f>D10-E10</f>
        <v>109610709.09999999</v>
      </c>
    </row>
    <row r="11" spans="1:8" ht="30" x14ac:dyDescent="0.25">
      <c r="A11" s="3" t="s">
        <v>11</v>
      </c>
      <c r="B11" s="5">
        <v>10800000</v>
      </c>
      <c r="C11" s="5">
        <v>0</v>
      </c>
      <c r="D11" s="5">
        <v>10800000</v>
      </c>
      <c r="E11" s="18">
        <v>2700000</v>
      </c>
      <c r="F11" s="20">
        <f t="shared" ref="F11:F68" si="2">D11-E11</f>
        <v>8100000</v>
      </c>
    </row>
    <row r="12" spans="1:8" x14ac:dyDescent="0.25">
      <c r="A12" s="3" t="s">
        <v>52</v>
      </c>
      <c r="B12" s="5">
        <v>53562312</v>
      </c>
      <c r="C12" s="5">
        <v>0</v>
      </c>
      <c r="D12" s="5">
        <v>53562312</v>
      </c>
      <c r="E12" s="18">
        <v>13681478</v>
      </c>
      <c r="F12" s="20">
        <f>D12-E12</f>
        <v>39880834</v>
      </c>
    </row>
    <row r="13" spans="1:8" x14ac:dyDescent="0.25">
      <c r="A13" s="3" t="s">
        <v>12</v>
      </c>
      <c r="B13" s="5">
        <v>16005132</v>
      </c>
      <c r="C13" s="5">
        <v>300000</v>
      </c>
      <c r="D13" s="5">
        <v>16305132</v>
      </c>
      <c r="E13" s="5">
        <v>0</v>
      </c>
      <c r="F13" s="20">
        <f t="shared" si="2"/>
        <v>16305132</v>
      </c>
      <c r="G13" s="18"/>
    </row>
    <row r="14" spans="1:8" x14ac:dyDescent="0.25">
      <c r="A14" s="3" t="s">
        <v>93</v>
      </c>
      <c r="B14" s="5">
        <v>0</v>
      </c>
      <c r="C14" s="5">
        <v>2400000</v>
      </c>
      <c r="D14" s="5">
        <v>2400000</v>
      </c>
      <c r="E14" s="5">
        <v>398600</v>
      </c>
      <c r="F14" s="20">
        <f>D14-E14</f>
        <v>2001400</v>
      </c>
      <c r="G14" s="18"/>
    </row>
    <row r="15" spans="1:8" ht="30" x14ac:dyDescent="0.25">
      <c r="A15" s="3" t="s">
        <v>13</v>
      </c>
      <c r="B15" s="5">
        <v>10028325</v>
      </c>
      <c r="C15" s="5">
        <v>-10028325</v>
      </c>
      <c r="D15" s="5">
        <v>0</v>
      </c>
      <c r="E15" s="5">
        <v>0</v>
      </c>
      <c r="F15" s="20">
        <f t="shared" si="2"/>
        <v>0</v>
      </c>
    </row>
    <row r="16" spans="1:8" x14ac:dyDescent="0.25">
      <c r="A16" s="3" t="s">
        <v>14</v>
      </c>
      <c r="B16" s="5">
        <v>3797567</v>
      </c>
      <c r="C16" s="5">
        <v>0</v>
      </c>
      <c r="D16" s="5">
        <v>3797567</v>
      </c>
      <c r="E16" s="5">
        <v>970016.78</v>
      </c>
      <c r="F16" s="20">
        <f t="shared" si="2"/>
        <v>2827550.2199999997</v>
      </c>
    </row>
    <row r="17" spans="1:6" ht="30" x14ac:dyDescent="0.25">
      <c r="A17" s="3" t="s">
        <v>83</v>
      </c>
      <c r="B17" s="5">
        <v>642747</v>
      </c>
      <c r="C17" s="5">
        <v>0</v>
      </c>
      <c r="D17" s="5">
        <v>642747</v>
      </c>
      <c r="E17" s="5">
        <v>164177.73000000001</v>
      </c>
      <c r="F17" s="20">
        <f t="shared" si="2"/>
        <v>478569.27</v>
      </c>
    </row>
    <row r="18" spans="1:6" x14ac:dyDescent="0.25">
      <c r="A18" s="3"/>
      <c r="B18" s="5"/>
      <c r="C18" s="5"/>
      <c r="D18" s="5"/>
      <c r="E18" s="5"/>
      <c r="F18" s="20"/>
    </row>
    <row r="19" spans="1:6" x14ac:dyDescent="0.25">
      <c r="A19" s="11" t="s">
        <v>3</v>
      </c>
      <c r="B19" s="12">
        <f>SUM(B20:B36)</f>
        <v>12945000</v>
      </c>
      <c r="C19" s="12">
        <f t="shared" ref="C19:F19" si="3">SUM(C20:C36)</f>
        <v>6411700</v>
      </c>
      <c r="D19" s="12">
        <f t="shared" si="3"/>
        <v>19356700</v>
      </c>
      <c r="E19" s="12">
        <f t="shared" si="3"/>
        <v>7193386.2300000004</v>
      </c>
      <c r="F19" s="12">
        <f t="shared" si="3"/>
        <v>10507440.120000001</v>
      </c>
    </row>
    <row r="20" spans="1:6" x14ac:dyDescent="0.25">
      <c r="A20" s="13" t="s">
        <v>15</v>
      </c>
      <c r="B20" s="5">
        <v>8400000</v>
      </c>
      <c r="C20" s="5">
        <v>0</v>
      </c>
      <c r="D20" s="5">
        <v>8400000</v>
      </c>
      <c r="E20" s="5">
        <v>1774697.16</v>
      </c>
      <c r="F20" s="20">
        <f t="shared" si="2"/>
        <v>6625302.8399999999</v>
      </c>
    </row>
    <row r="21" spans="1:6" x14ac:dyDescent="0.25">
      <c r="A21" s="3" t="s">
        <v>16</v>
      </c>
      <c r="B21" s="5">
        <v>175000</v>
      </c>
      <c r="C21" s="5">
        <v>0</v>
      </c>
      <c r="D21" s="4">
        <v>175000</v>
      </c>
      <c r="E21" s="4">
        <v>0</v>
      </c>
      <c r="F21" s="20">
        <f t="shared" si="2"/>
        <v>175000</v>
      </c>
    </row>
    <row r="22" spans="1:6" x14ac:dyDescent="0.25">
      <c r="A22" s="3" t="s">
        <v>53</v>
      </c>
      <c r="B22" s="5">
        <v>250000</v>
      </c>
      <c r="C22" s="5">
        <v>0</v>
      </c>
      <c r="D22" s="4">
        <v>250000</v>
      </c>
      <c r="E22" s="60">
        <v>343037.8</v>
      </c>
      <c r="F22" s="20">
        <v>-93037.8</v>
      </c>
    </row>
    <row r="23" spans="1:6" x14ac:dyDescent="0.25">
      <c r="A23" s="3" t="s">
        <v>17</v>
      </c>
      <c r="B23" s="5">
        <v>480000</v>
      </c>
      <c r="C23" s="5">
        <v>0</v>
      </c>
      <c r="D23" s="4">
        <v>480000</v>
      </c>
      <c r="E23" s="4">
        <v>75126.350000000006</v>
      </c>
      <c r="F23" s="20">
        <v>90600</v>
      </c>
    </row>
    <row r="24" spans="1:6" x14ac:dyDescent="0.25">
      <c r="A24" s="3" t="s">
        <v>54</v>
      </c>
      <c r="B24" s="5">
        <v>100000</v>
      </c>
      <c r="C24" s="5">
        <v>0</v>
      </c>
      <c r="D24" s="4">
        <f>+B24+C24</f>
        <v>100000</v>
      </c>
      <c r="E24" s="4">
        <v>0</v>
      </c>
      <c r="F24" s="20">
        <f t="shared" si="2"/>
        <v>100000</v>
      </c>
    </row>
    <row r="25" spans="1:6" x14ac:dyDescent="0.25">
      <c r="A25" s="3" t="s">
        <v>18</v>
      </c>
      <c r="B25" s="5">
        <v>150000</v>
      </c>
      <c r="C25" s="5">
        <v>11700</v>
      </c>
      <c r="D25" s="4">
        <f t="shared" ref="D25:D36" si="4">+B25+C25</f>
        <v>161700</v>
      </c>
      <c r="E25" s="4">
        <v>11673.72</v>
      </c>
      <c r="F25" s="20">
        <f t="shared" si="2"/>
        <v>150026.28</v>
      </c>
    </row>
    <row r="26" spans="1:6" ht="30" x14ac:dyDescent="0.25">
      <c r="A26" s="3" t="s">
        <v>94</v>
      </c>
      <c r="B26" s="5">
        <v>1000000</v>
      </c>
      <c r="C26" s="5">
        <v>0</v>
      </c>
      <c r="D26" s="4">
        <f>+B26+C26</f>
        <v>1000000</v>
      </c>
      <c r="E26" s="4">
        <v>0</v>
      </c>
      <c r="F26" s="20">
        <f>D26-E26</f>
        <v>1000000</v>
      </c>
    </row>
    <row r="27" spans="1:6" ht="30" x14ac:dyDescent="0.25">
      <c r="A27" s="3" t="s">
        <v>95</v>
      </c>
      <c r="B27" s="5">
        <v>0</v>
      </c>
      <c r="C27" s="5">
        <v>300000</v>
      </c>
      <c r="D27" s="4">
        <f>+B27+C27</f>
        <v>300000</v>
      </c>
      <c r="E27" s="4">
        <v>0</v>
      </c>
      <c r="F27" s="20">
        <f>D27-E27</f>
        <v>300000</v>
      </c>
    </row>
    <row r="28" spans="1:6" ht="30" x14ac:dyDescent="0.25">
      <c r="A28" s="3" t="s">
        <v>96</v>
      </c>
      <c r="B28" s="5">
        <v>500000</v>
      </c>
      <c r="C28" s="5">
        <v>0</v>
      </c>
      <c r="D28" s="4">
        <f>+B28+C28</f>
        <v>500000</v>
      </c>
      <c r="E28" s="4">
        <v>0</v>
      </c>
      <c r="F28" s="20">
        <f>D28-E28</f>
        <v>500000</v>
      </c>
    </row>
    <row r="29" spans="1:6" ht="30" x14ac:dyDescent="0.25">
      <c r="A29" s="3" t="s">
        <v>84</v>
      </c>
      <c r="B29" s="5">
        <v>120000</v>
      </c>
      <c r="C29" s="5">
        <v>0</v>
      </c>
      <c r="D29" s="4">
        <f t="shared" si="4"/>
        <v>120000</v>
      </c>
      <c r="E29" s="4">
        <v>0</v>
      </c>
      <c r="F29" s="20">
        <f t="shared" si="2"/>
        <v>120000</v>
      </c>
    </row>
    <row r="30" spans="1:6" ht="30" x14ac:dyDescent="0.25">
      <c r="A30" s="3" t="s">
        <v>19</v>
      </c>
      <c r="B30" s="39">
        <v>300000</v>
      </c>
      <c r="C30" s="39">
        <v>0</v>
      </c>
      <c r="D30" s="4">
        <f t="shared" si="4"/>
        <v>300000</v>
      </c>
      <c r="E30" s="23">
        <v>0</v>
      </c>
      <c r="F30" s="20">
        <f>D30-E30</f>
        <v>300000</v>
      </c>
    </row>
    <row r="31" spans="1:6" x14ac:dyDescent="0.25">
      <c r="A31" s="3" t="s">
        <v>55</v>
      </c>
      <c r="B31" s="5">
        <v>420000</v>
      </c>
      <c r="C31" s="5">
        <v>0</v>
      </c>
      <c r="D31" s="4">
        <f t="shared" si="4"/>
        <v>420000</v>
      </c>
      <c r="E31" s="4">
        <v>28320</v>
      </c>
      <c r="F31" s="20">
        <v>250080</v>
      </c>
    </row>
    <row r="32" spans="1:6" x14ac:dyDescent="0.25">
      <c r="A32" s="24" t="s">
        <v>56</v>
      </c>
      <c r="B32" s="5">
        <v>150000</v>
      </c>
      <c r="C32" s="5">
        <v>0</v>
      </c>
      <c r="D32" s="4">
        <f t="shared" si="4"/>
        <v>150000</v>
      </c>
      <c r="E32" s="4">
        <v>0</v>
      </c>
      <c r="F32" s="20">
        <f t="shared" si="2"/>
        <v>150000</v>
      </c>
    </row>
    <row r="33" spans="1:7" x14ac:dyDescent="0.25">
      <c r="A33" s="3" t="s">
        <v>20</v>
      </c>
      <c r="B33" s="5">
        <v>100000</v>
      </c>
      <c r="C33" s="5">
        <v>6100000</v>
      </c>
      <c r="D33" s="4">
        <f t="shared" si="4"/>
        <v>6200000</v>
      </c>
      <c r="E33" s="4">
        <v>4960531.2</v>
      </c>
      <c r="F33" s="20">
        <v>39468.800000000003</v>
      </c>
    </row>
    <row r="34" spans="1:7" x14ac:dyDescent="0.25">
      <c r="A34" s="3" t="s">
        <v>85</v>
      </c>
      <c r="B34" s="5">
        <v>100000</v>
      </c>
      <c r="C34" s="5">
        <v>0</v>
      </c>
      <c r="D34" s="4">
        <f t="shared" si="4"/>
        <v>100000</v>
      </c>
      <c r="E34" s="4">
        <v>0</v>
      </c>
      <c r="F34" s="20">
        <f t="shared" si="2"/>
        <v>100000</v>
      </c>
    </row>
    <row r="35" spans="1:7" x14ac:dyDescent="0.25">
      <c r="A35" s="3" t="s">
        <v>97</v>
      </c>
      <c r="B35" s="5">
        <v>200000</v>
      </c>
      <c r="C35" s="5">
        <v>0</v>
      </c>
      <c r="D35" s="4">
        <f>+B35+C35</f>
        <v>200000</v>
      </c>
      <c r="E35" s="4">
        <v>0</v>
      </c>
      <c r="F35" s="20">
        <f>D35-E35</f>
        <v>200000</v>
      </c>
    </row>
    <row r="36" spans="1:7" x14ac:dyDescent="0.25">
      <c r="A36" s="3" t="s">
        <v>72</v>
      </c>
      <c r="B36" s="5">
        <v>500000</v>
      </c>
      <c r="C36" s="5">
        <v>0</v>
      </c>
      <c r="D36" s="4">
        <f t="shared" si="4"/>
        <v>500000</v>
      </c>
      <c r="E36" s="4">
        <v>0</v>
      </c>
      <c r="F36" s="20">
        <f>D36-E36</f>
        <v>500000</v>
      </c>
    </row>
    <row r="37" spans="1:7" x14ac:dyDescent="0.25">
      <c r="A37" s="3"/>
      <c r="B37" s="5"/>
      <c r="C37" s="5"/>
      <c r="D37" s="4"/>
      <c r="E37" s="4"/>
      <c r="F37" s="20"/>
    </row>
    <row r="38" spans="1:7" x14ac:dyDescent="0.25">
      <c r="A38" s="11" t="s">
        <v>4</v>
      </c>
      <c r="B38" s="19">
        <f>B79+B78+B77+B75+B73+B72+B71+B70+B68+B69+B66+B65+B64+B63+B62+B59+B58+B57+B55+B54+B53+B51+B50+B49+B48+B47+B46+B45+B44+B42+B41+B40+B39+B43+B56+B60+B61</f>
        <v>82942906</v>
      </c>
      <c r="C38" s="19">
        <f>SUM(C39:C79)</f>
        <v>-2818810</v>
      </c>
      <c r="D38" s="19">
        <f>SUM(D39:D79)</f>
        <v>80124096</v>
      </c>
      <c r="E38" s="19">
        <f>SUM(E39:E79)</f>
        <v>19547243.330000006</v>
      </c>
      <c r="F38" s="19">
        <f t="shared" ref="F38" si="5">SUM(F39:F79)</f>
        <v>57147447.670000002</v>
      </c>
    </row>
    <row r="39" spans="1:7" x14ac:dyDescent="0.25">
      <c r="A39" s="3" t="s">
        <v>21</v>
      </c>
      <c r="B39" s="5">
        <v>36668019</v>
      </c>
      <c r="C39" s="5">
        <v>555981</v>
      </c>
      <c r="D39" s="4">
        <v>37224000</v>
      </c>
      <c r="E39" s="18">
        <v>9298516</v>
      </c>
      <c r="F39" s="20">
        <f t="shared" si="2"/>
        <v>27925484</v>
      </c>
    </row>
    <row r="40" spans="1:7" x14ac:dyDescent="0.25">
      <c r="A40" s="3" t="s">
        <v>22</v>
      </c>
      <c r="B40" s="5">
        <v>1200000</v>
      </c>
      <c r="C40" s="5">
        <v>466100</v>
      </c>
      <c r="D40" s="4">
        <f>+B40+C40</f>
        <v>1666100</v>
      </c>
      <c r="E40" s="4">
        <v>460200</v>
      </c>
      <c r="F40" s="20">
        <f t="shared" si="2"/>
        <v>1205900</v>
      </c>
    </row>
    <row r="41" spans="1:7" x14ac:dyDescent="0.25">
      <c r="A41" s="3" t="s">
        <v>23</v>
      </c>
      <c r="B41" s="5">
        <v>100000</v>
      </c>
      <c r="C41" s="5">
        <v>0</v>
      </c>
      <c r="D41" s="4">
        <f t="shared" ref="D41:D78" si="6">+B41+C41</f>
        <v>100000</v>
      </c>
      <c r="E41" s="4">
        <v>0</v>
      </c>
      <c r="F41" s="20">
        <f t="shared" si="2"/>
        <v>100000</v>
      </c>
    </row>
    <row r="42" spans="1:7" x14ac:dyDescent="0.25">
      <c r="A42" s="3" t="s">
        <v>74</v>
      </c>
      <c r="B42" s="5">
        <v>150000</v>
      </c>
      <c r="C42" s="5">
        <v>0</v>
      </c>
      <c r="D42" s="4">
        <f t="shared" si="6"/>
        <v>150000</v>
      </c>
      <c r="E42" s="4">
        <v>0</v>
      </c>
      <c r="F42" s="20">
        <f t="shared" si="2"/>
        <v>150000</v>
      </c>
    </row>
    <row r="43" spans="1:7" x14ac:dyDescent="0.25">
      <c r="A43" s="3" t="s">
        <v>98</v>
      </c>
      <c r="B43" s="5">
        <v>11000000</v>
      </c>
      <c r="C43" s="5">
        <v>-8655981</v>
      </c>
      <c r="D43" s="4">
        <f>+B43+C43</f>
        <v>2344019</v>
      </c>
      <c r="E43" s="4">
        <v>0</v>
      </c>
      <c r="F43" s="20">
        <f>D43-E43</f>
        <v>2344019</v>
      </c>
      <c r="G43" s="20"/>
    </row>
    <row r="44" spans="1:7" s="64" customFormat="1" x14ac:dyDescent="0.25">
      <c r="A44" s="61" t="s">
        <v>24</v>
      </c>
      <c r="B44" s="62">
        <v>500000</v>
      </c>
      <c r="C44" s="62">
        <v>0</v>
      </c>
      <c r="D44" s="59">
        <f t="shared" si="6"/>
        <v>500000</v>
      </c>
      <c r="E44" s="59">
        <v>159300</v>
      </c>
      <c r="F44" s="63">
        <v>340700</v>
      </c>
      <c r="G44" s="63"/>
    </row>
    <row r="45" spans="1:7" s="64" customFormat="1" x14ac:dyDescent="0.25">
      <c r="A45" s="61" t="s">
        <v>25</v>
      </c>
      <c r="B45" s="62">
        <v>7900000</v>
      </c>
      <c r="C45" s="62">
        <v>370000</v>
      </c>
      <c r="D45" s="59">
        <f t="shared" si="6"/>
        <v>8270000</v>
      </c>
      <c r="E45" s="59">
        <v>2355000.34</v>
      </c>
      <c r="F45" s="63">
        <v>5914999.6600000001</v>
      </c>
    </row>
    <row r="46" spans="1:7" s="64" customFormat="1" x14ac:dyDescent="0.25">
      <c r="A46" s="61" t="s">
        <v>26</v>
      </c>
      <c r="B46" s="62">
        <v>7200000</v>
      </c>
      <c r="C46" s="62">
        <v>0</v>
      </c>
      <c r="D46" s="59">
        <f t="shared" si="6"/>
        <v>7200000</v>
      </c>
      <c r="E46" s="59">
        <v>1661313.74</v>
      </c>
      <c r="F46" s="63">
        <v>5538686.2599999998</v>
      </c>
      <c r="G46" s="65"/>
    </row>
    <row r="47" spans="1:7" x14ac:dyDescent="0.25">
      <c r="A47" s="3" t="s">
        <v>27</v>
      </c>
      <c r="B47" s="5">
        <v>450000</v>
      </c>
      <c r="C47" s="5">
        <v>0</v>
      </c>
      <c r="D47" s="4">
        <f t="shared" si="6"/>
        <v>450000</v>
      </c>
      <c r="E47" s="4">
        <v>112100</v>
      </c>
      <c r="F47" s="20">
        <f t="shared" si="2"/>
        <v>337900</v>
      </c>
    </row>
    <row r="48" spans="1:7" x14ac:dyDescent="0.25">
      <c r="A48" s="3" t="s">
        <v>28</v>
      </c>
      <c r="B48" s="5">
        <v>300000</v>
      </c>
      <c r="C48" s="5">
        <v>0</v>
      </c>
      <c r="D48" s="4">
        <f t="shared" si="6"/>
        <v>300000</v>
      </c>
      <c r="E48" s="4">
        <v>160574.39999999999</v>
      </c>
      <c r="F48" s="20">
        <f t="shared" si="2"/>
        <v>139425.60000000001</v>
      </c>
    </row>
    <row r="49" spans="1:6" x14ac:dyDescent="0.25">
      <c r="A49" s="3" t="s">
        <v>73</v>
      </c>
      <c r="B49" s="5">
        <v>250000</v>
      </c>
      <c r="C49" s="5">
        <v>462619</v>
      </c>
      <c r="D49" s="4">
        <f t="shared" si="6"/>
        <v>712619</v>
      </c>
      <c r="E49" s="4">
        <v>57702</v>
      </c>
      <c r="F49" s="20">
        <f t="shared" si="2"/>
        <v>654917</v>
      </c>
    </row>
    <row r="50" spans="1:6" x14ac:dyDescent="0.25">
      <c r="A50" s="3" t="s">
        <v>29</v>
      </c>
      <c r="B50" s="5">
        <v>30000</v>
      </c>
      <c r="C50" s="5">
        <v>0</v>
      </c>
      <c r="D50" s="4">
        <f t="shared" si="6"/>
        <v>30000</v>
      </c>
      <c r="E50" s="4">
        <v>0</v>
      </c>
      <c r="F50" s="20">
        <f t="shared" si="2"/>
        <v>30000</v>
      </c>
    </row>
    <row r="51" spans="1:6" x14ac:dyDescent="0.25">
      <c r="A51" s="3" t="s">
        <v>57</v>
      </c>
      <c r="B51" s="5">
        <v>540000</v>
      </c>
      <c r="C51" s="5">
        <v>0</v>
      </c>
      <c r="D51" s="4">
        <f t="shared" si="6"/>
        <v>540000</v>
      </c>
      <c r="E51" s="4">
        <v>0</v>
      </c>
      <c r="F51" s="20">
        <f t="shared" si="2"/>
        <v>540000</v>
      </c>
    </row>
    <row r="52" spans="1:6" ht="30" x14ac:dyDescent="0.25">
      <c r="A52" s="3" t="s">
        <v>112</v>
      </c>
      <c r="B52" s="5">
        <v>0</v>
      </c>
      <c r="C52" s="5">
        <v>597888.30000000005</v>
      </c>
      <c r="D52" s="4">
        <f t="shared" si="6"/>
        <v>597888.30000000005</v>
      </c>
      <c r="E52" s="4">
        <v>183059.3</v>
      </c>
      <c r="F52" s="20">
        <f t="shared" si="2"/>
        <v>414829.00000000006</v>
      </c>
    </row>
    <row r="53" spans="1:6" x14ac:dyDescent="0.25">
      <c r="A53" s="3" t="s">
        <v>30</v>
      </c>
      <c r="B53" s="5">
        <v>400000</v>
      </c>
      <c r="C53" s="5">
        <v>0</v>
      </c>
      <c r="D53" s="4">
        <f t="shared" si="6"/>
        <v>400000</v>
      </c>
      <c r="E53" s="4">
        <v>0</v>
      </c>
      <c r="F53" s="20">
        <f t="shared" si="2"/>
        <v>400000</v>
      </c>
    </row>
    <row r="54" spans="1:6" x14ac:dyDescent="0.25">
      <c r="A54" s="3" t="s">
        <v>31</v>
      </c>
      <c r="B54" s="5">
        <v>205000</v>
      </c>
      <c r="C54" s="5">
        <v>308569</v>
      </c>
      <c r="D54" s="4">
        <f t="shared" si="6"/>
        <v>513569</v>
      </c>
      <c r="E54" s="4">
        <v>14076.22</v>
      </c>
      <c r="F54" s="20">
        <v>499492.78</v>
      </c>
    </row>
    <row r="55" spans="1:6" x14ac:dyDescent="0.25">
      <c r="A55" s="3" t="s">
        <v>32</v>
      </c>
      <c r="B55" s="5">
        <v>200000</v>
      </c>
      <c r="C55" s="5">
        <v>0</v>
      </c>
      <c r="D55" s="4">
        <f t="shared" si="6"/>
        <v>200000</v>
      </c>
      <c r="E55" s="4">
        <v>5475.2</v>
      </c>
      <c r="F55" s="20">
        <v>194524.79999999999</v>
      </c>
    </row>
    <row r="56" spans="1:6" x14ac:dyDescent="0.25">
      <c r="A56" s="3" t="s">
        <v>99</v>
      </c>
      <c r="B56" s="5">
        <v>0</v>
      </c>
      <c r="C56" s="5">
        <v>50000</v>
      </c>
      <c r="D56" s="4">
        <f>+B56+C56</f>
        <v>50000</v>
      </c>
      <c r="E56" s="4">
        <v>0</v>
      </c>
      <c r="F56" s="20">
        <f>D56-E56</f>
        <v>50000</v>
      </c>
    </row>
    <row r="57" spans="1:6" x14ac:dyDescent="0.25">
      <c r="A57" s="3" t="s">
        <v>58</v>
      </c>
      <c r="B57" s="5">
        <v>100000</v>
      </c>
      <c r="C57" s="5">
        <v>0</v>
      </c>
      <c r="D57" s="4">
        <f t="shared" si="6"/>
        <v>100000</v>
      </c>
      <c r="E57" s="4">
        <v>0</v>
      </c>
      <c r="F57" s="40">
        <f t="shared" si="2"/>
        <v>100000</v>
      </c>
    </row>
    <row r="58" spans="1:6" x14ac:dyDescent="0.25">
      <c r="A58" s="36" t="s">
        <v>33</v>
      </c>
      <c r="B58" s="37">
        <v>200000</v>
      </c>
      <c r="C58" s="37">
        <v>0</v>
      </c>
      <c r="D58" s="4">
        <f t="shared" si="6"/>
        <v>200000</v>
      </c>
      <c r="E58" s="38">
        <v>0</v>
      </c>
      <c r="F58" s="41">
        <f t="shared" si="2"/>
        <v>200000</v>
      </c>
    </row>
    <row r="59" spans="1:6" s="64" customFormat="1" x14ac:dyDescent="0.25">
      <c r="A59" s="61" t="s">
        <v>100</v>
      </c>
      <c r="B59" s="62">
        <v>200000</v>
      </c>
      <c r="C59" s="62">
        <v>0</v>
      </c>
      <c r="D59" s="59">
        <f t="shared" si="6"/>
        <v>200000</v>
      </c>
      <c r="E59" s="59">
        <v>60121</v>
      </c>
      <c r="F59" s="63">
        <v>139879</v>
      </c>
    </row>
    <row r="60" spans="1:6" s="64" customFormat="1" x14ac:dyDescent="0.25">
      <c r="A60" s="61" t="s">
        <v>101</v>
      </c>
      <c r="B60" s="62">
        <v>200000</v>
      </c>
      <c r="C60" s="62">
        <v>118060</v>
      </c>
      <c r="D60" s="59">
        <f>+B60+C60</f>
        <v>318060</v>
      </c>
      <c r="E60" s="59">
        <v>276770.18</v>
      </c>
      <c r="F60" s="63">
        <v>41289.82</v>
      </c>
    </row>
    <row r="61" spans="1:6" s="70" customFormat="1" x14ac:dyDescent="0.25">
      <c r="A61" s="66" t="s">
        <v>102</v>
      </c>
      <c r="B61" s="67">
        <v>150000</v>
      </c>
      <c r="C61" s="67">
        <v>0</v>
      </c>
      <c r="D61" s="68">
        <f>+B61+C61</f>
        <v>150000</v>
      </c>
      <c r="E61" s="68">
        <v>0</v>
      </c>
      <c r="F61" s="69">
        <f t="shared" si="2"/>
        <v>150000</v>
      </c>
    </row>
    <row r="62" spans="1:6" s="64" customFormat="1" x14ac:dyDescent="0.25">
      <c r="A62" s="61" t="s">
        <v>34</v>
      </c>
      <c r="B62" s="62">
        <v>10200000</v>
      </c>
      <c r="C62" s="62">
        <v>0</v>
      </c>
      <c r="D62" s="59">
        <f t="shared" si="6"/>
        <v>10200000</v>
      </c>
      <c r="E62" s="59">
        <v>2550000</v>
      </c>
      <c r="F62" s="63">
        <v>5100000</v>
      </c>
    </row>
    <row r="63" spans="1:6" s="64" customFormat="1" x14ac:dyDescent="0.25">
      <c r="A63" s="61" t="s">
        <v>35</v>
      </c>
      <c r="B63" s="62">
        <v>1020000</v>
      </c>
      <c r="C63" s="62">
        <v>0</v>
      </c>
      <c r="D63" s="59">
        <f t="shared" si="6"/>
        <v>1020000</v>
      </c>
      <c r="E63" s="59">
        <v>139035</v>
      </c>
      <c r="F63" s="63">
        <v>1560</v>
      </c>
    </row>
    <row r="64" spans="1:6" x14ac:dyDescent="0.25">
      <c r="A64" s="3" t="s">
        <v>49</v>
      </c>
      <c r="B64" s="5">
        <v>100000</v>
      </c>
      <c r="C64" s="5">
        <v>0</v>
      </c>
      <c r="D64" s="4">
        <f t="shared" si="6"/>
        <v>100000</v>
      </c>
      <c r="E64" s="23">
        <v>0</v>
      </c>
      <c r="F64" s="20">
        <f t="shared" si="2"/>
        <v>100000</v>
      </c>
    </row>
    <row r="65" spans="1:6" ht="30" x14ac:dyDescent="0.25">
      <c r="A65" s="3" t="s">
        <v>36</v>
      </c>
      <c r="B65" s="5">
        <v>200000</v>
      </c>
      <c r="C65" s="5">
        <v>0</v>
      </c>
      <c r="D65" s="4">
        <f>+B65+C65</f>
        <v>200000</v>
      </c>
      <c r="E65" s="4">
        <v>0</v>
      </c>
      <c r="F65" s="20">
        <f t="shared" si="2"/>
        <v>200000</v>
      </c>
    </row>
    <row r="66" spans="1:6" s="64" customFormat="1" ht="30" x14ac:dyDescent="0.25">
      <c r="A66" s="61" t="s">
        <v>37</v>
      </c>
      <c r="B66" s="62">
        <v>500000</v>
      </c>
      <c r="C66" s="62">
        <v>0</v>
      </c>
      <c r="D66" s="59">
        <f t="shared" si="6"/>
        <v>500000</v>
      </c>
      <c r="E66" s="59">
        <v>150709.6</v>
      </c>
      <c r="F66" s="63">
        <v>349290.4</v>
      </c>
    </row>
    <row r="67" spans="1:6" s="64" customFormat="1" x14ac:dyDescent="0.25">
      <c r="A67" s="61" t="s">
        <v>113</v>
      </c>
      <c r="B67" s="62">
        <v>0</v>
      </c>
      <c r="C67" s="62">
        <v>645780.68000000005</v>
      </c>
      <c r="D67" s="59">
        <f t="shared" si="6"/>
        <v>645780.68000000005</v>
      </c>
      <c r="E67" s="59">
        <v>189125.68</v>
      </c>
      <c r="F67" s="63">
        <v>456655</v>
      </c>
    </row>
    <row r="68" spans="1:6" x14ac:dyDescent="0.25">
      <c r="A68" s="3" t="s">
        <v>38</v>
      </c>
      <c r="B68" s="5">
        <v>400000</v>
      </c>
      <c r="C68" s="5">
        <v>0</v>
      </c>
      <c r="D68" s="4">
        <f t="shared" si="6"/>
        <v>400000</v>
      </c>
      <c r="E68" s="4">
        <v>130106.8</v>
      </c>
      <c r="F68" s="20">
        <f t="shared" si="2"/>
        <v>269893.2</v>
      </c>
    </row>
    <row r="69" spans="1:6" x14ac:dyDescent="0.25">
      <c r="A69" s="3" t="s">
        <v>39</v>
      </c>
      <c r="B69" s="5">
        <v>400000</v>
      </c>
      <c r="C69" s="5">
        <v>0</v>
      </c>
      <c r="D69" s="4">
        <f t="shared" si="6"/>
        <v>400000</v>
      </c>
      <c r="E69" s="4">
        <v>84495.7</v>
      </c>
      <c r="F69" s="20">
        <f t="shared" ref="F69:F92" si="7">D69-E69</f>
        <v>315504.3</v>
      </c>
    </row>
    <row r="70" spans="1:6" ht="30" x14ac:dyDescent="0.25">
      <c r="A70" s="3" t="s">
        <v>59</v>
      </c>
      <c r="B70" s="5">
        <v>200000</v>
      </c>
      <c r="C70" s="5">
        <v>0</v>
      </c>
      <c r="D70" s="4">
        <f t="shared" si="6"/>
        <v>200000</v>
      </c>
      <c r="E70" s="4">
        <v>0</v>
      </c>
      <c r="F70" s="20">
        <f t="shared" si="7"/>
        <v>200000</v>
      </c>
    </row>
    <row r="71" spans="1:6" ht="30" x14ac:dyDescent="0.25">
      <c r="A71" s="3" t="s">
        <v>60</v>
      </c>
      <c r="B71" s="5">
        <v>150000</v>
      </c>
      <c r="C71" s="5">
        <v>0</v>
      </c>
      <c r="D71" s="4">
        <f t="shared" si="6"/>
        <v>150000</v>
      </c>
      <c r="E71" s="4">
        <v>0</v>
      </c>
      <c r="F71" s="20">
        <f t="shared" si="7"/>
        <v>150000</v>
      </c>
    </row>
    <row r="72" spans="1:6" x14ac:dyDescent="0.25">
      <c r="A72" s="3" t="s">
        <v>61</v>
      </c>
      <c r="B72" s="5">
        <v>329887</v>
      </c>
      <c r="C72" s="5">
        <v>0</v>
      </c>
      <c r="D72" s="4">
        <f t="shared" si="6"/>
        <v>329887</v>
      </c>
      <c r="E72" s="4">
        <v>18408</v>
      </c>
      <c r="F72" s="20">
        <f t="shared" si="7"/>
        <v>311479</v>
      </c>
    </row>
    <row r="73" spans="1:6" s="64" customFormat="1" x14ac:dyDescent="0.25">
      <c r="A73" s="61" t="s">
        <v>40</v>
      </c>
      <c r="B73" s="62">
        <v>300000</v>
      </c>
      <c r="C73" s="62">
        <v>0</v>
      </c>
      <c r="D73" s="59">
        <f t="shared" si="6"/>
        <v>300000</v>
      </c>
      <c r="E73" s="59">
        <v>49370.49</v>
      </c>
      <c r="F73" s="63">
        <v>250629.51</v>
      </c>
    </row>
    <row r="74" spans="1:6" s="64" customFormat="1" x14ac:dyDescent="0.25">
      <c r="A74" s="61" t="s">
        <v>103</v>
      </c>
      <c r="B74" s="62">
        <v>0</v>
      </c>
      <c r="C74" s="62">
        <v>30000</v>
      </c>
      <c r="D74" s="59">
        <f>+B74+C74</f>
        <v>30000</v>
      </c>
      <c r="E74" s="59">
        <v>27357.119999999999</v>
      </c>
      <c r="F74" s="63">
        <v>2642.88</v>
      </c>
    </row>
    <row r="75" spans="1:6" x14ac:dyDescent="0.25">
      <c r="A75" s="3" t="s">
        <v>41</v>
      </c>
      <c r="B75" s="5">
        <v>250000</v>
      </c>
      <c r="C75" s="5">
        <v>0</v>
      </c>
      <c r="D75" s="4">
        <f t="shared" si="6"/>
        <v>250000</v>
      </c>
      <c r="E75" s="4">
        <v>20661.8</v>
      </c>
      <c r="F75" s="20">
        <v>229338.2</v>
      </c>
    </row>
    <row r="76" spans="1:6" s="64" customFormat="1" x14ac:dyDescent="0.25">
      <c r="A76" s="61" t="s">
        <v>104</v>
      </c>
      <c r="B76" s="62">
        <v>0</v>
      </c>
      <c r="C76" s="62">
        <v>506495.02</v>
      </c>
      <c r="D76" s="59">
        <f>+B76+C76</f>
        <v>506495.02</v>
      </c>
      <c r="E76" s="59">
        <v>147500</v>
      </c>
      <c r="F76" s="63">
        <v>358995.02</v>
      </c>
    </row>
    <row r="77" spans="1:6" x14ac:dyDescent="0.25">
      <c r="A77" s="3" t="s">
        <v>62</v>
      </c>
      <c r="B77" s="5">
        <v>450000</v>
      </c>
      <c r="C77" s="5">
        <v>0</v>
      </c>
      <c r="D77" s="4">
        <f t="shared" si="6"/>
        <v>450000</v>
      </c>
      <c r="E77" s="4">
        <v>0</v>
      </c>
      <c r="F77" s="20">
        <f t="shared" si="7"/>
        <v>450000</v>
      </c>
    </row>
    <row r="78" spans="1:6" s="64" customFormat="1" x14ac:dyDescent="0.25">
      <c r="A78" s="71" t="s">
        <v>81</v>
      </c>
      <c r="B78" s="62">
        <v>500000</v>
      </c>
      <c r="C78" s="62">
        <v>800000</v>
      </c>
      <c r="D78" s="59">
        <f t="shared" si="6"/>
        <v>1300000</v>
      </c>
      <c r="E78" s="59">
        <v>1159940</v>
      </c>
      <c r="F78" s="63">
        <v>140060</v>
      </c>
    </row>
    <row r="79" spans="1:6" ht="16.5" customHeight="1" x14ac:dyDescent="0.25">
      <c r="A79" s="3" t="s">
        <v>63</v>
      </c>
      <c r="B79" s="5">
        <v>0</v>
      </c>
      <c r="C79" s="5">
        <v>925678</v>
      </c>
      <c r="D79" s="4">
        <v>925678</v>
      </c>
      <c r="E79" s="4">
        <v>76324.759999999995</v>
      </c>
      <c r="F79" s="20">
        <v>849353.24</v>
      </c>
    </row>
    <row r="80" spans="1:6" x14ac:dyDescent="0.25">
      <c r="A80" s="3"/>
      <c r="B80" s="5"/>
      <c r="C80" s="5"/>
      <c r="D80" s="4"/>
      <c r="E80" s="4"/>
      <c r="F80" s="20"/>
    </row>
    <row r="81" spans="1:6" x14ac:dyDescent="0.25">
      <c r="A81" s="11" t="s">
        <v>5</v>
      </c>
      <c r="B81" s="12">
        <f>B82+B83+B84+B85+B86+B87+B88+B89+B91+B92+B90</f>
        <v>2250000</v>
      </c>
      <c r="C81" s="12">
        <f>C82+C83+C84+C85+C86+C87+C88+C89+C90+C91+C92+C93</f>
        <v>1407110</v>
      </c>
      <c r="D81" s="12">
        <f>D82+D83+D84+D85+D86+D87+D88+D89+D91+D92+D90</f>
        <v>3657110</v>
      </c>
      <c r="E81" s="19">
        <f>E82+E83+E84+E85+E86+E88+E87+E89+E91+E92+E90</f>
        <v>854444.99</v>
      </c>
      <c r="F81" s="26">
        <f>F82+F83+F84+F85+F86+F87+F88+F89+F91+F92+F90</f>
        <v>2802665</v>
      </c>
    </row>
    <row r="82" spans="1:6" x14ac:dyDescent="0.25">
      <c r="A82" s="3" t="s">
        <v>42</v>
      </c>
      <c r="B82" s="4">
        <v>200000</v>
      </c>
      <c r="C82" s="4">
        <v>0</v>
      </c>
      <c r="D82" s="4">
        <f>+B82+C82</f>
        <v>200000</v>
      </c>
      <c r="E82" s="4">
        <v>79774.990000000005</v>
      </c>
      <c r="F82" s="20">
        <v>120225</v>
      </c>
    </row>
    <row r="83" spans="1:6" x14ac:dyDescent="0.25">
      <c r="A83" s="3" t="s">
        <v>64</v>
      </c>
      <c r="B83" s="4">
        <v>150000</v>
      </c>
      <c r="C83" s="4">
        <v>0</v>
      </c>
      <c r="D83" s="4">
        <f t="shared" ref="D83:D92" si="8">+B83+C83</f>
        <v>150000</v>
      </c>
      <c r="E83" s="4">
        <v>0</v>
      </c>
      <c r="F83" s="20">
        <f t="shared" si="7"/>
        <v>150000</v>
      </c>
    </row>
    <row r="84" spans="1:6" ht="30" x14ac:dyDescent="0.25">
      <c r="A84" s="3" t="s">
        <v>43</v>
      </c>
      <c r="B84" s="4">
        <v>200000</v>
      </c>
      <c r="C84" s="4">
        <v>500000</v>
      </c>
      <c r="D84" s="4">
        <f t="shared" si="8"/>
        <v>700000</v>
      </c>
      <c r="E84" s="4">
        <v>0</v>
      </c>
      <c r="F84" s="20">
        <f t="shared" si="7"/>
        <v>700000</v>
      </c>
    </row>
    <row r="85" spans="1:6" x14ac:dyDescent="0.25">
      <c r="A85" s="3" t="s">
        <v>44</v>
      </c>
      <c r="B85" s="4">
        <v>200000</v>
      </c>
      <c r="C85" s="4">
        <v>0</v>
      </c>
      <c r="D85" s="4">
        <f t="shared" si="8"/>
        <v>200000</v>
      </c>
      <c r="E85" s="4">
        <v>0</v>
      </c>
      <c r="F85" s="20">
        <f>D85-E85</f>
        <v>200000</v>
      </c>
    </row>
    <row r="86" spans="1:6" x14ac:dyDescent="0.25">
      <c r="A86" s="3" t="s">
        <v>65</v>
      </c>
      <c r="B86" s="4">
        <v>200000</v>
      </c>
      <c r="C86" s="4">
        <v>0</v>
      </c>
      <c r="D86" s="4">
        <f t="shared" si="8"/>
        <v>200000</v>
      </c>
      <c r="E86" s="4">
        <v>0</v>
      </c>
      <c r="F86" s="20">
        <f t="shared" si="7"/>
        <v>200000</v>
      </c>
    </row>
    <row r="87" spans="1:6" x14ac:dyDescent="0.25">
      <c r="A87" s="24" t="s">
        <v>66</v>
      </c>
      <c r="B87" s="4">
        <v>100000</v>
      </c>
      <c r="C87" s="4">
        <v>0</v>
      </c>
      <c r="D87" s="4">
        <f t="shared" si="8"/>
        <v>100000</v>
      </c>
      <c r="E87" s="23">
        <v>0</v>
      </c>
      <c r="F87" s="20">
        <f t="shared" si="7"/>
        <v>100000</v>
      </c>
    </row>
    <row r="88" spans="1:6" x14ac:dyDescent="0.25">
      <c r="A88" s="24" t="s">
        <v>67</v>
      </c>
      <c r="B88" s="4">
        <v>100000</v>
      </c>
      <c r="C88" s="4">
        <v>0</v>
      </c>
      <c r="D88" s="4">
        <f t="shared" si="8"/>
        <v>100000</v>
      </c>
      <c r="E88" s="23">
        <v>0</v>
      </c>
      <c r="F88" s="20">
        <f t="shared" si="7"/>
        <v>100000</v>
      </c>
    </row>
    <row r="89" spans="1:6" ht="30" x14ac:dyDescent="0.25">
      <c r="A89" s="24" t="s">
        <v>68</v>
      </c>
      <c r="B89" s="4">
        <v>200000</v>
      </c>
      <c r="C89" s="4">
        <v>907110</v>
      </c>
      <c r="D89" s="4">
        <f t="shared" si="8"/>
        <v>1107110</v>
      </c>
      <c r="E89" s="23">
        <v>774670</v>
      </c>
      <c r="F89" s="20">
        <v>332440</v>
      </c>
    </row>
    <row r="90" spans="1:6" x14ac:dyDescent="0.25">
      <c r="A90" s="24" t="s">
        <v>80</v>
      </c>
      <c r="B90" s="4">
        <v>100000</v>
      </c>
      <c r="C90" s="4">
        <v>0</v>
      </c>
      <c r="D90" s="4">
        <f t="shared" si="8"/>
        <v>100000</v>
      </c>
      <c r="E90" s="23">
        <v>0</v>
      </c>
      <c r="F90" s="20">
        <f t="shared" si="7"/>
        <v>100000</v>
      </c>
    </row>
    <row r="91" spans="1:6" x14ac:dyDescent="0.25">
      <c r="A91" s="3" t="s">
        <v>45</v>
      </c>
      <c r="B91" s="4">
        <v>200000</v>
      </c>
      <c r="C91" s="4">
        <v>0</v>
      </c>
      <c r="D91" s="4">
        <f t="shared" si="8"/>
        <v>200000</v>
      </c>
      <c r="E91" s="4">
        <v>0</v>
      </c>
      <c r="F91" s="20">
        <f t="shared" si="7"/>
        <v>200000</v>
      </c>
    </row>
    <row r="92" spans="1:6" x14ac:dyDescent="0.25">
      <c r="A92" s="3" t="s">
        <v>69</v>
      </c>
      <c r="B92" s="4">
        <v>600000</v>
      </c>
      <c r="C92" s="4">
        <v>0</v>
      </c>
      <c r="D92" s="4">
        <f t="shared" si="8"/>
        <v>600000</v>
      </c>
      <c r="E92" s="4">
        <v>0</v>
      </c>
      <c r="F92" s="20">
        <f t="shared" si="7"/>
        <v>600000</v>
      </c>
    </row>
    <row r="93" spans="1:6" x14ac:dyDescent="0.25">
      <c r="A93" s="3"/>
      <c r="B93" s="4"/>
      <c r="C93" s="4"/>
      <c r="D93" s="4"/>
      <c r="E93" s="4"/>
      <c r="F93" s="20"/>
    </row>
    <row r="94" spans="1:6" x14ac:dyDescent="0.25">
      <c r="A94" s="14" t="s">
        <v>46</v>
      </c>
      <c r="B94" s="14"/>
      <c r="C94" s="14"/>
      <c r="D94" s="15"/>
      <c r="E94" s="21"/>
      <c r="F94" s="21"/>
    </row>
    <row r="95" spans="1:6" x14ac:dyDescent="0.25">
      <c r="A95" s="16" t="s">
        <v>9</v>
      </c>
      <c r="B95" s="16"/>
      <c r="C95" s="16"/>
      <c r="D95" s="7"/>
    </row>
    <row r="96" spans="1:6" x14ac:dyDescent="0.25">
      <c r="A96" s="16"/>
      <c r="B96" s="16"/>
      <c r="C96" s="16"/>
      <c r="D96" s="7"/>
    </row>
    <row r="97" spans="1:7" x14ac:dyDescent="0.25">
      <c r="A97" s="6" t="s">
        <v>75</v>
      </c>
      <c r="B97" s="16"/>
      <c r="C97" s="16"/>
      <c r="D97" s="7"/>
      <c r="F97" s="20"/>
    </row>
    <row r="98" spans="1:7" x14ac:dyDescent="0.25">
      <c r="A98" s="6"/>
      <c r="B98" s="16"/>
      <c r="C98" s="16"/>
      <c r="D98" s="7"/>
    </row>
    <row r="99" spans="1:7" x14ac:dyDescent="0.25">
      <c r="A99" s="28" t="s">
        <v>82</v>
      </c>
      <c r="B99" s="16"/>
      <c r="C99" s="16"/>
      <c r="D99" s="7"/>
    </row>
    <row r="100" spans="1:7" x14ac:dyDescent="0.25">
      <c r="A100" s="16"/>
      <c r="B100" s="16"/>
      <c r="C100" s="16"/>
      <c r="D100" s="7"/>
    </row>
    <row r="101" spans="1:7" x14ac:dyDescent="0.25">
      <c r="A101" s="76" t="s">
        <v>111</v>
      </c>
      <c r="B101" s="16"/>
      <c r="C101" s="16"/>
      <c r="D101" s="7"/>
    </row>
    <row r="102" spans="1:7" x14ac:dyDescent="0.25">
      <c r="A102" s="16"/>
      <c r="B102" s="16"/>
      <c r="C102" s="16"/>
      <c r="D102" s="7"/>
    </row>
    <row r="103" spans="1:7" x14ac:dyDescent="0.25">
      <c r="A103" s="29" t="s">
        <v>76</v>
      </c>
      <c r="B103" s="6"/>
      <c r="C103" s="6"/>
      <c r="D103" s="6"/>
    </row>
    <row r="104" spans="1:7" x14ac:dyDescent="0.25">
      <c r="A104" s="29" t="s">
        <v>77</v>
      </c>
      <c r="B104" s="6"/>
      <c r="C104" s="6"/>
      <c r="D104" s="6"/>
    </row>
    <row r="105" spans="1:7" x14ac:dyDescent="0.25">
      <c r="A105" s="29" t="s">
        <v>78</v>
      </c>
      <c r="B105" s="6"/>
      <c r="C105" s="6"/>
      <c r="D105" s="6"/>
    </row>
    <row r="106" spans="1:7" x14ac:dyDescent="0.25">
      <c r="A106" s="29"/>
      <c r="B106" s="6"/>
      <c r="C106" s="6"/>
      <c r="D106" s="6"/>
    </row>
    <row r="107" spans="1:7" x14ac:dyDescent="0.25">
      <c r="A107" s="29"/>
      <c r="B107" s="6"/>
      <c r="C107" s="6"/>
      <c r="D107" s="6"/>
    </row>
    <row r="108" spans="1:7" x14ac:dyDescent="0.25">
      <c r="A108" s="30"/>
      <c r="B108" s="31"/>
      <c r="C108" s="31"/>
      <c r="D108" s="31"/>
      <c r="E108" s="32"/>
      <c r="F108" s="32"/>
      <c r="G108" s="32"/>
    </row>
    <row r="109" spans="1:7" x14ac:dyDescent="0.25">
      <c r="A109" s="33" t="s">
        <v>118</v>
      </c>
      <c r="B109" s="33"/>
      <c r="C109" s="33"/>
      <c r="D109" s="34"/>
      <c r="E109" s="32"/>
      <c r="F109" s="32"/>
      <c r="G109" s="32"/>
    </row>
    <row r="110" spans="1:7" x14ac:dyDescent="0.25">
      <c r="A110" s="35" t="s">
        <v>119</v>
      </c>
      <c r="B110" s="35"/>
      <c r="C110" s="35"/>
      <c r="D110" s="35"/>
      <c r="E110" s="32"/>
      <c r="F110" s="32"/>
      <c r="G110" s="32"/>
    </row>
    <row r="111" spans="1:7" x14ac:dyDescent="0.25">
      <c r="A111" s="35" t="s">
        <v>120</v>
      </c>
      <c r="B111" s="35"/>
      <c r="C111" s="35"/>
      <c r="D111" s="35"/>
      <c r="E111" s="32"/>
      <c r="F111" s="32"/>
      <c r="G111" s="32"/>
    </row>
    <row r="112" spans="1:7" x14ac:dyDescent="0.25">
      <c r="A112" s="33" t="s">
        <v>48</v>
      </c>
      <c r="B112" s="33"/>
      <c r="C112" s="33"/>
      <c r="D112" s="33"/>
      <c r="E112" s="32"/>
      <c r="F112" s="32"/>
      <c r="G112" s="32"/>
    </row>
    <row r="113" spans="1:7" x14ac:dyDescent="0.25">
      <c r="A113" s="32"/>
      <c r="B113" s="32"/>
      <c r="C113" s="32"/>
      <c r="D113" s="32"/>
      <c r="E113" s="32"/>
      <c r="F113" s="32"/>
      <c r="G113" s="32"/>
    </row>
    <row r="114" spans="1:7" x14ac:dyDescent="0.25">
      <c r="A114" s="32"/>
      <c r="B114" s="32"/>
      <c r="C114" s="32"/>
      <c r="D114" s="32"/>
      <c r="E114" s="32"/>
      <c r="F114" s="32"/>
      <c r="G114" s="32"/>
    </row>
    <row r="115" spans="1:7" x14ac:dyDescent="0.25">
      <c r="A115" s="22"/>
      <c r="B115" s="22"/>
      <c r="C115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1" orientation="landscape" r:id="rId1"/>
  <rowBreaks count="2" manualBreakCount="2">
    <brk id="37" max="10" man="1"/>
    <brk id="80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N106"/>
  <sheetViews>
    <sheetView zoomScaleNormal="100" workbookViewId="0">
      <selection activeCell="F100" sqref="F100"/>
    </sheetView>
  </sheetViews>
  <sheetFormatPr baseColWidth="10" defaultRowHeight="15" x14ac:dyDescent="0.2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7" max="7" width="13.140625" bestFit="1" customWidth="1"/>
  </cols>
  <sheetData>
    <row r="5" spans="1:14" ht="15.75" x14ac:dyDescent="0.25">
      <c r="A5" s="90" t="s">
        <v>7</v>
      </c>
      <c r="B5" s="90"/>
      <c r="C5" s="90"/>
      <c r="D5" s="90"/>
    </row>
    <row r="6" spans="1:14" ht="15.75" x14ac:dyDescent="0.25">
      <c r="A6" s="91" t="s">
        <v>8</v>
      </c>
      <c r="B6" s="91"/>
      <c r="C6" s="91"/>
      <c r="D6" s="91"/>
    </row>
    <row r="7" spans="1:14" x14ac:dyDescent="0.25">
      <c r="A7" s="89" t="s">
        <v>117</v>
      </c>
      <c r="B7" s="89"/>
      <c r="C7" s="89"/>
      <c r="D7" s="89"/>
    </row>
    <row r="8" spans="1:14" x14ac:dyDescent="0.25">
      <c r="A8" s="92" t="s">
        <v>86</v>
      </c>
      <c r="B8" s="92"/>
      <c r="C8" s="92"/>
      <c r="D8" s="92"/>
      <c r="E8" s="48"/>
      <c r="F8" s="48"/>
    </row>
    <row r="9" spans="1:14" x14ac:dyDescent="0.25">
      <c r="A9" s="88" t="s">
        <v>92</v>
      </c>
      <c r="B9" s="88"/>
      <c r="C9" s="88"/>
      <c r="D9" s="88"/>
    </row>
    <row r="11" spans="1:14" ht="30" x14ac:dyDescent="0.25">
      <c r="A11" s="46" t="s">
        <v>0</v>
      </c>
      <c r="B11" s="47" t="s">
        <v>50</v>
      </c>
      <c r="C11" s="47" t="s">
        <v>51</v>
      </c>
      <c r="D11" s="47" t="s">
        <v>79</v>
      </c>
      <c r="N11" s="75"/>
    </row>
    <row r="12" spans="1:14" x14ac:dyDescent="0.25">
      <c r="A12" s="42" t="s">
        <v>1</v>
      </c>
      <c r="B12" s="43">
        <f>B13+B23+B42+B85</f>
        <v>336473275</v>
      </c>
      <c r="C12" s="43">
        <f>C13+C23+C42+C85</f>
        <v>81726248.959999993</v>
      </c>
      <c r="D12" s="43">
        <f>D13+D23+D42+D85</f>
        <v>249661747.38</v>
      </c>
    </row>
    <row r="13" spans="1:14" x14ac:dyDescent="0.25">
      <c r="A13" s="44" t="s">
        <v>2</v>
      </c>
      <c r="B13" s="50">
        <v>233335369</v>
      </c>
      <c r="C13" s="50">
        <v>54131174.409999996</v>
      </c>
      <c r="D13" s="50">
        <v>179204194.59</v>
      </c>
    </row>
    <row r="14" spans="1:14" x14ac:dyDescent="0.25">
      <c r="A14" s="44" t="s">
        <v>10</v>
      </c>
      <c r="B14" s="45">
        <v>145827611</v>
      </c>
      <c r="C14" s="45">
        <v>36216901.899999999</v>
      </c>
      <c r="D14" s="74">
        <v>109610709.09999999</v>
      </c>
    </row>
    <row r="15" spans="1:14" x14ac:dyDescent="0.25">
      <c r="A15" s="44" t="s">
        <v>11</v>
      </c>
      <c r="B15" s="45">
        <v>10800000</v>
      </c>
      <c r="C15" s="45">
        <v>2700000</v>
      </c>
      <c r="D15" s="74">
        <v>8100000</v>
      </c>
    </row>
    <row r="16" spans="1:14" x14ac:dyDescent="0.25">
      <c r="A16" s="44" t="s">
        <v>52</v>
      </c>
      <c r="B16" s="45">
        <v>53562312</v>
      </c>
      <c r="C16" s="45">
        <v>13681478</v>
      </c>
      <c r="D16" s="74">
        <v>39880834</v>
      </c>
    </row>
    <row r="17" spans="1:7" x14ac:dyDescent="0.25">
      <c r="A17" s="44" t="s">
        <v>12</v>
      </c>
      <c r="B17" s="45">
        <v>16305132</v>
      </c>
      <c r="C17" s="45">
        <v>0</v>
      </c>
      <c r="D17" s="74">
        <v>16305132</v>
      </c>
    </row>
    <row r="18" spans="1:7" x14ac:dyDescent="0.25">
      <c r="A18" s="44" t="s">
        <v>93</v>
      </c>
      <c r="B18" s="45">
        <v>2400000</v>
      </c>
      <c r="C18" s="45">
        <v>398600</v>
      </c>
      <c r="D18" s="74">
        <v>2001400</v>
      </c>
    </row>
    <row r="19" spans="1:7" x14ac:dyDescent="0.25">
      <c r="A19" s="44" t="s">
        <v>13</v>
      </c>
      <c r="B19" s="45">
        <v>0</v>
      </c>
      <c r="C19" s="45">
        <v>0</v>
      </c>
      <c r="D19" s="74">
        <v>0</v>
      </c>
    </row>
    <row r="20" spans="1:7" x14ac:dyDescent="0.25">
      <c r="A20" s="44" t="s">
        <v>14</v>
      </c>
      <c r="B20" s="45">
        <v>3797567</v>
      </c>
      <c r="C20" s="45">
        <v>970016.78</v>
      </c>
      <c r="D20" s="74">
        <v>2827550.2199999997</v>
      </c>
    </row>
    <row r="21" spans="1:7" x14ac:dyDescent="0.25">
      <c r="A21" s="44" t="s">
        <v>83</v>
      </c>
      <c r="B21" s="45">
        <v>642747</v>
      </c>
      <c r="C21" s="45">
        <v>164177.73000000001</v>
      </c>
      <c r="D21" s="74">
        <v>478569.27</v>
      </c>
    </row>
    <row r="22" spans="1:7" x14ac:dyDescent="0.25">
      <c r="A22" s="44"/>
      <c r="C22" s="45"/>
      <c r="D22" s="45"/>
    </row>
    <row r="23" spans="1:7" x14ac:dyDescent="0.25">
      <c r="A23" s="49" t="s">
        <v>3</v>
      </c>
      <c r="B23" s="50">
        <v>19356700</v>
      </c>
      <c r="C23" s="50">
        <v>7193386.2300000004</v>
      </c>
      <c r="D23" s="50">
        <v>10507440.120000001</v>
      </c>
    </row>
    <row r="24" spans="1:7" x14ac:dyDescent="0.25">
      <c r="A24" s="44" t="s">
        <v>15</v>
      </c>
      <c r="B24" s="45">
        <v>8400000</v>
      </c>
      <c r="C24" s="77">
        <v>1774697.16</v>
      </c>
      <c r="D24" s="45">
        <v>6625302.8399999999</v>
      </c>
      <c r="G24" s="18"/>
    </row>
    <row r="25" spans="1:7" x14ac:dyDescent="0.25">
      <c r="A25" s="44" t="s">
        <v>16</v>
      </c>
      <c r="B25" s="45">
        <v>175000</v>
      </c>
      <c r="C25" s="78">
        <v>0</v>
      </c>
      <c r="D25" s="45">
        <v>175000</v>
      </c>
      <c r="G25" s="18"/>
    </row>
    <row r="26" spans="1:7" x14ac:dyDescent="0.25">
      <c r="A26" s="44" t="s">
        <v>53</v>
      </c>
      <c r="B26" s="45">
        <v>250000</v>
      </c>
      <c r="C26" s="79">
        <v>343037.8</v>
      </c>
      <c r="D26" s="45">
        <v>-93037.8</v>
      </c>
      <c r="G26" s="18"/>
    </row>
    <row r="27" spans="1:7" x14ac:dyDescent="0.25">
      <c r="A27" s="44" t="s">
        <v>17</v>
      </c>
      <c r="B27" s="45">
        <v>480000</v>
      </c>
      <c r="C27" s="78">
        <v>75126.350000000006</v>
      </c>
      <c r="D27" s="45">
        <v>90600</v>
      </c>
      <c r="G27" s="18"/>
    </row>
    <row r="28" spans="1:7" x14ac:dyDescent="0.25">
      <c r="A28" s="44" t="s">
        <v>54</v>
      </c>
      <c r="B28" s="45">
        <v>100000</v>
      </c>
      <c r="C28" s="78">
        <v>0</v>
      </c>
      <c r="D28" s="45">
        <v>100000</v>
      </c>
      <c r="G28" s="18"/>
    </row>
    <row r="29" spans="1:7" x14ac:dyDescent="0.25">
      <c r="A29" s="44" t="s">
        <v>18</v>
      </c>
      <c r="B29" s="45">
        <v>161700</v>
      </c>
      <c r="C29" s="78">
        <v>11673.72</v>
      </c>
      <c r="D29" s="45">
        <v>150026.28</v>
      </c>
      <c r="G29" s="18"/>
    </row>
    <row r="30" spans="1:7" x14ac:dyDescent="0.25">
      <c r="A30" s="44" t="s">
        <v>106</v>
      </c>
      <c r="B30" s="45">
        <v>1000000</v>
      </c>
      <c r="C30" s="78">
        <v>0</v>
      </c>
      <c r="D30" s="45">
        <v>1000000</v>
      </c>
      <c r="G30" s="18"/>
    </row>
    <row r="31" spans="1:7" x14ac:dyDescent="0.25">
      <c r="A31" s="44" t="s">
        <v>95</v>
      </c>
      <c r="B31" s="45">
        <v>300000</v>
      </c>
      <c r="C31" s="78">
        <v>0</v>
      </c>
      <c r="D31" s="45">
        <v>300000</v>
      </c>
      <c r="G31" s="18"/>
    </row>
    <row r="32" spans="1:7" x14ac:dyDescent="0.25">
      <c r="A32" s="44" t="s">
        <v>107</v>
      </c>
      <c r="B32" s="45">
        <v>500000</v>
      </c>
      <c r="C32" s="78">
        <v>0</v>
      </c>
      <c r="D32" s="45">
        <v>500000</v>
      </c>
      <c r="G32" s="18"/>
    </row>
    <row r="33" spans="1:7" ht="30" x14ac:dyDescent="0.25">
      <c r="A33" s="73" t="s">
        <v>84</v>
      </c>
      <c r="B33" s="45">
        <v>120000</v>
      </c>
      <c r="C33" s="78">
        <v>0</v>
      </c>
      <c r="D33" s="45">
        <v>120000</v>
      </c>
      <c r="G33" s="18"/>
    </row>
    <row r="34" spans="1:7" ht="30" x14ac:dyDescent="0.25">
      <c r="A34" s="73" t="s">
        <v>108</v>
      </c>
      <c r="B34" s="45">
        <v>300000</v>
      </c>
      <c r="C34" s="80">
        <v>0</v>
      </c>
      <c r="D34" s="45">
        <v>300000</v>
      </c>
      <c r="G34" s="18"/>
    </row>
    <row r="35" spans="1:7" x14ac:dyDescent="0.25">
      <c r="A35" s="44" t="s">
        <v>55</v>
      </c>
      <c r="B35" s="45">
        <v>420000</v>
      </c>
      <c r="C35" s="78">
        <v>28320</v>
      </c>
      <c r="D35" s="45">
        <v>250080</v>
      </c>
      <c r="G35" s="18"/>
    </row>
    <row r="36" spans="1:7" x14ac:dyDescent="0.25">
      <c r="A36" s="44" t="s">
        <v>56</v>
      </c>
      <c r="B36" s="45">
        <v>150000</v>
      </c>
      <c r="C36" s="78">
        <v>0</v>
      </c>
      <c r="D36" s="45">
        <v>150000</v>
      </c>
      <c r="G36" s="18"/>
    </row>
    <row r="37" spans="1:7" x14ac:dyDescent="0.25">
      <c r="A37" s="44" t="s">
        <v>20</v>
      </c>
      <c r="B37" s="45">
        <v>6200000</v>
      </c>
      <c r="C37" s="78">
        <v>4960531.2</v>
      </c>
      <c r="D37" s="45">
        <v>39468.800000000003</v>
      </c>
      <c r="G37" s="18"/>
    </row>
    <row r="38" spans="1:7" x14ac:dyDescent="0.25">
      <c r="A38" s="44" t="s">
        <v>85</v>
      </c>
      <c r="B38" s="45">
        <v>100000</v>
      </c>
      <c r="C38" s="78">
        <v>0</v>
      </c>
      <c r="D38" s="45">
        <v>100000</v>
      </c>
      <c r="G38" s="18"/>
    </row>
    <row r="39" spans="1:7" x14ac:dyDescent="0.25">
      <c r="A39" s="44" t="s">
        <v>97</v>
      </c>
      <c r="B39" s="45">
        <v>200000</v>
      </c>
      <c r="C39" s="78">
        <v>0</v>
      </c>
      <c r="D39" s="45">
        <v>200000</v>
      </c>
      <c r="G39" s="18"/>
    </row>
    <row r="40" spans="1:7" x14ac:dyDescent="0.25">
      <c r="A40" s="44" t="s">
        <v>72</v>
      </c>
      <c r="B40" s="45">
        <v>500000</v>
      </c>
      <c r="C40" s="78">
        <v>0</v>
      </c>
      <c r="D40" s="45">
        <v>500000</v>
      </c>
      <c r="G40" s="18"/>
    </row>
    <row r="41" spans="1:7" x14ac:dyDescent="0.25">
      <c r="A41" s="44"/>
      <c r="B41" s="45"/>
      <c r="C41" s="45"/>
      <c r="D41" s="45"/>
      <c r="G41" s="18"/>
    </row>
    <row r="42" spans="1:7" x14ac:dyDescent="0.25">
      <c r="A42" s="49" t="s">
        <v>4</v>
      </c>
      <c r="B42" s="50">
        <v>80124096</v>
      </c>
      <c r="C42" s="50">
        <v>19547243.330000006</v>
      </c>
      <c r="D42" s="50">
        <v>57147447.670000002</v>
      </c>
      <c r="G42" s="18"/>
    </row>
    <row r="43" spans="1:7" x14ac:dyDescent="0.25">
      <c r="A43" s="44" t="s">
        <v>21</v>
      </c>
      <c r="B43" s="45">
        <v>37224000</v>
      </c>
      <c r="C43" s="45">
        <v>9298516</v>
      </c>
      <c r="D43" s="45">
        <v>27925484</v>
      </c>
      <c r="G43" s="18"/>
    </row>
    <row r="44" spans="1:7" x14ac:dyDescent="0.25">
      <c r="A44" s="44" t="s">
        <v>22</v>
      </c>
      <c r="B44" s="45">
        <v>1666100</v>
      </c>
      <c r="C44" s="45">
        <v>460200</v>
      </c>
      <c r="D44" s="45">
        <v>1205900</v>
      </c>
      <c r="G44" s="18"/>
    </row>
    <row r="45" spans="1:7" x14ac:dyDescent="0.25">
      <c r="A45" s="44" t="s">
        <v>23</v>
      </c>
      <c r="B45" s="45">
        <v>100000</v>
      </c>
      <c r="C45" s="45">
        <v>0</v>
      </c>
      <c r="D45" s="45">
        <v>100000</v>
      </c>
    </row>
    <row r="46" spans="1:7" x14ac:dyDescent="0.25">
      <c r="A46" s="44" t="s">
        <v>74</v>
      </c>
      <c r="B46" s="45">
        <v>150000</v>
      </c>
      <c r="C46" s="45">
        <v>0</v>
      </c>
      <c r="D46" s="45">
        <v>150000</v>
      </c>
    </row>
    <row r="47" spans="1:7" x14ac:dyDescent="0.25">
      <c r="A47" s="44" t="s">
        <v>98</v>
      </c>
      <c r="B47" s="45">
        <v>2344019</v>
      </c>
      <c r="C47" s="45">
        <v>0</v>
      </c>
      <c r="D47" s="45">
        <v>2344019</v>
      </c>
    </row>
    <row r="48" spans="1:7" x14ac:dyDescent="0.25">
      <c r="A48" s="44" t="s">
        <v>24</v>
      </c>
      <c r="B48" s="45">
        <v>500000</v>
      </c>
      <c r="C48" s="45">
        <v>159300</v>
      </c>
      <c r="D48" s="45">
        <v>340700</v>
      </c>
    </row>
    <row r="49" spans="1:4" x14ac:dyDescent="0.25">
      <c r="A49" s="44" t="s">
        <v>25</v>
      </c>
      <c r="B49" s="45">
        <v>8270000</v>
      </c>
      <c r="C49" s="45">
        <v>2355000.34</v>
      </c>
      <c r="D49" s="45">
        <v>5914999.6600000001</v>
      </c>
    </row>
    <row r="50" spans="1:4" x14ac:dyDescent="0.25">
      <c r="A50" s="44" t="s">
        <v>26</v>
      </c>
      <c r="B50" s="45">
        <v>7200000</v>
      </c>
      <c r="C50" s="45">
        <v>1661313.74</v>
      </c>
      <c r="D50" s="45">
        <v>5538686.2599999998</v>
      </c>
    </row>
    <row r="51" spans="1:4" x14ac:dyDescent="0.25">
      <c r="A51" s="44" t="s">
        <v>27</v>
      </c>
      <c r="B51" s="45">
        <v>450000</v>
      </c>
      <c r="C51" s="45">
        <v>112100</v>
      </c>
      <c r="D51" s="45">
        <v>337900</v>
      </c>
    </row>
    <row r="52" spans="1:4" x14ac:dyDescent="0.25">
      <c r="A52" s="44" t="s">
        <v>28</v>
      </c>
      <c r="B52" s="45">
        <v>300000</v>
      </c>
      <c r="C52" s="45">
        <v>160574.39999999999</v>
      </c>
      <c r="D52" s="45">
        <v>139425.60000000001</v>
      </c>
    </row>
    <row r="53" spans="1:4" x14ac:dyDescent="0.25">
      <c r="A53" s="44" t="s">
        <v>73</v>
      </c>
      <c r="B53" s="45">
        <v>712619</v>
      </c>
      <c r="C53" s="45">
        <v>57702</v>
      </c>
      <c r="D53" s="45">
        <v>654917</v>
      </c>
    </row>
    <row r="54" spans="1:4" x14ac:dyDescent="0.25">
      <c r="A54" s="44" t="s">
        <v>29</v>
      </c>
      <c r="B54" s="45">
        <v>30000</v>
      </c>
      <c r="C54" s="45">
        <v>0</v>
      </c>
      <c r="D54" s="45">
        <v>30000</v>
      </c>
    </row>
    <row r="55" spans="1:4" x14ac:dyDescent="0.25">
      <c r="A55" s="44" t="s">
        <v>57</v>
      </c>
      <c r="B55" s="45">
        <v>540000</v>
      </c>
      <c r="C55" s="45">
        <v>0</v>
      </c>
      <c r="D55" s="45">
        <v>540000</v>
      </c>
    </row>
    <row r="56" spans="1:4" x14ac:dyDescent="0.25">
      <c r="A56" s="44" t="s">
        <v>112</v>
      </c>
      <c r="B56" s="45">
        <v>597888.30000000005</v>
      </c>
      <c r="C56" s="45">
        <v>183059.3</v>
      </c>
      <c r="D56" s="45">
        <v>414829.00000000006</v>
      </c>
    </row>
    <row r="57" spans="1:4" x14ac:dyDescent="0.25">
      <c r="A57" s="44" t="s">
        <v>30</v>
      </c>
      <c r="B57" s="45">
        <v>400000</v>
      </c>
      <c r="C57" s="45">
        <v>0</v>
      </c>
      <c r="D57" s="45">
        <v>400000</v>
      </c>
    </row>
    <row r="58" spans="1:4" x14ac:dyDescent="0.25">
      <c r="A58" s="44" t="s">
        <v>31</v>
      </c>
      <c r="B58" s="45">
        <v>513569</v>
      </c>
      <c r="C58" s="45">
        <v>14076.22</v>
      </c>
      <c r="D58" s="45">
        <v>499492.78</v>
      </c>
    </row>
    <row r="59" spans="1:4" x14ac:dyDescent="0.25">
      <c r="A59" s="44" t="s">
        <v>32</v>
      </c>
      <c r="B59" s="45">
        <v>200000</v>
      </c>
      <c r="C59" s="45">
        <v>5475.2</v>
      </c>
      <c r="D59" s="45">
        <v>194524.79999999999</v>
      </c>
    </row>
    <row r="60" spans="1:4" x14ac:dyDescent="0.25">
      <c r="A60" s="44" t="s">
        <v>99</v>
      </c>
      <c r="B60" s="45">
        <v>50000</v>
      </c>
      <c r="C60" s="45">
        <v>0</v>
      </c>
      <c r="D60" s="45">
        <v>50000</v>
      </c>
    </row>
    <row r="61" spans="1:4" x14ac:dyDescent="0.25">
      <c r="A61" s="44" t="s">
        <v>58</v>
      </c>
      <c r="B61" s="45">
        <v>100000</v>
      </c>
      <c r="C61" s="45">
        <v>0</v>
      </c>
      <c r="D61" s="45">
        <v>100000</v>
      </c>
    </row>
    <row r="62" spans="1:4" x14ac:dyDescent="0.25">
      <c r="A62" s="44" t="s">
        <v>33</v>
      </c>
      <c r="B62" s="45">
        <v>200000</v>
      </c>
      <c r="C62" s="45">
        <v>0</v>
      </c>
      <c r="D62" s="45">
        <v>200000</v>
      </c>
    </row>
    <row r="63" spans="1:4" x14ac:dyDescent="0.25">
      <c r="A63" s="44" t="s">
        <v>100</v>
      </c>
      <c r="B63" s="45">
        <v>200000</v>
      </c>
      <c r="C63" s="45">
        <v>60121</v>
      </c>
      <c r="D63" s="45">
        <v>139879</v>
      </c>
    </row>
    <row r="64" spans="1:4" x14ac:dyDescent="0.25">
      <c r="A64" s="44" t="s">
        <v>101</v>
      </c>
      <c r="B64" s="45">
        <v>318060</v>
      </c>
      <c r="C64" s="45">
        <v>276770.18</v>
      </c>
      <c r="D64" s="45">
        <v>41289.82</v>
      </c>
    </row>
    <row r="65" spans="1:4" x14ac:dyDescent="0.25">
      <c r="A65" s="44" t="s">
        <v>102</v>
      </c>
      <c r="B65" s="45">
        <v>150000</v>
      </c>
      <c r="C65" s="45">
        <v>0</v>
      </c>
      <c r="D65" s="45">
        <v>150000</v>
      </c>
    </row>
    <row r="66" spans="1:4" x14ac:dyDescent="0.25">
      <c r="A66" s="44" t="s">
        <v>34</v>
      </c>
      <c r="B66" s="45">
        <v>10200000</v>
      </c>
      <c r="C66" s="45">
        <v>2550000</v>
      </c>
      <c r="D66" s="45">
        <v>5100000</v>
      </c>
    </row>
    <row r="67" spans="1:4" x14ac:dyDescent="0.25">
      <c r="A67" s="44" t="s">
        <v>35</v>
      </c>
      <c r="B67" s="45">
        <v>1020000</v>
      </c>
      <c r="C67" s="45">
        <v>139035</v>
      </c>
      <c r="D67" s="45">
        <v>1560</v>
      </c>
    </row>
    <row r="68" spans="1:4" x14ac:dyDescent="0.25">
      <c r="A68" s="44" t="s">
        <v>49</v>
      </c>
      <c r="B68" s="45">
        <v>100000</v>
      </c>
      <c r="C68" s="45">
        <v>0</v>
      </c>
      <c r="D68" s="45">
        <v>100000</v>
      </c>
    </row>
    <row r="69" spans="1:4" x14ac:dyDescent="0.25">
      <c r="A69" s="44" t="s">
        <v>36</v>
      </c>
      <c r="B69" s="45">
        <v>200000</v>
      </c>
      <c r="C69" s="45">
        <v>0</v>
      </c>
      <c r="D69" s="45">
        <v>200000</v>
      </c>
    </row>
    <row r="70" spans="1:4" x14ac:dyDescent="0.25">
      <c r="A70" s="44" t="s">
        <v>37</v>
      </c>
      <c r="B70" s="45">
        <v>500000</v>
      </c>
      <c r="C70" s="45">
        <v>150709.6</v>
      </c>
      <c r="D70" s="45">
        <v>349290.4</v>
      </c>
    </row>
    <row r="71" spans="1:4" x14ac:dyDescent="0.25">
      <c r="A71" s="44" t="s">
        <v>113</v>
      </c>
      <c r="B71" s="45">
        <v>645780.68000000005</v>
      </c>
      <c r="C71" s="45">
        <v>189125.68</v>
      </c>
      <c r="D71" s="45">
        <v>456655</v>
      </c>
    </row>
    <row r="72" spans="1:4" x14ac:dyDescent="0.25">
      <c r="A72" s="44" t="s">
        <v>38</v>
      </c>
      <c r="B72" s="45">
        <v>400000</v>
      </c>
      <c r="C72" s="45">
        <v>130106.8</v>
      </c>
      <c r="D72" s="45">
        <v>269893.2</v>
      </c>
    </row>
    <row r="73" spans="1:4" x14ac:dyDescent="0.25">
      <c r="A73" s="44" t="s">
        <v>39</v>
      </c>
      <c r="B73" s="45">
        <v>400000</v>
      </c>
      <c r="C73" s="45">
        <v>84495.7</v>
      </c>
      <c r="D73" s="45">
        <v>315504.3</v>
      </c>
    </row>
    <row r="74" spans="1:4" x14ac:dyDescent="0.25">
      <c r="A74" s="44" t="s">
        <v>59</v>
      </c>
      <c r="B74" s="45">
        <v>200000</v>
      </c>
      <c r="C74" s="45">
        <v>0</v>
      </c>
      <c r="D74" s="45">
        <v>200000</v>
      </c>
    </row>
    <row r="75" spans="1:4" x14ac:dyDescent="0.25">
      <c r="A75" s="44" t="s">
        <v>60</v>
      </c>
      <c r="B75" s="45">
        <v>150000</v>
      </c>
      <c r="C75" s="45">
        <v>0</v>
      </c>
      <c r="D75" s="45">
        <v>150000</v>
      </c>
    </row>
    <row r="76" spans="1:4" x14ac:dyDescent="0.25">
      <c r="A76" s="44" t="s">
        <v>61</v>
      </c>
      <c r="B76" s="45">
        <v>329887</v>
      </c>
      <c r="C76" s="45">
        <v>18408</v>
      </c>
      <c r="D76" s="45">
        <v>311479</v>
      </c>
    </row>
    <row r="77" spans="1:4" x14ac:dyDescent="0.25">
      <c r="A77" s="44" t="s">
        <v>40</v>
      </c>
      <c r="B77" s="45">
        <v>300000</v>
      </c>
      <c r="C77" s="45">
        <v>49370.49</v>
      </c>
      <c r="D77" s="45">
        <v>250629.51</v>
      </c>
    </row>
    <row r="78" spans="1:4" x14ac:dyDescent="0.25">
      <c r="A78" s="44" t="s">
        <v>103</v>
      </c>
      <c r="B78" s="45">
        <v>30000</v>
      </c>
      <c r="C78" s="45">
        <v>27357.119999999999</v>
      </c>
      <c r="D78" s="45">
        <v>2642.88</v>
      </c>
    </row>
    <row r="79" spans="1:4" x14ac:dyDescent="0.25">
      <c r="A79" s="44" t="s">
        <v>41</v>
      </c>
      <c r="B79" s="45">
        <v>250000</v>
      </c>
      <c r="C79" s="45">
        <v>20661.8</v>
      </c>
      <c r="D79" s="45">
        <v>229338.2</v>
      </c>
    </row>
    <row r="80" spans="1:4" x14ac:dyDescent="0.25">
      <c r="A80" s="44" t="s">
        <v>104</v>
      </c>
      <c r="B80" s="45">
        <v>506495.02</v>
      </c>
      <c r="C80" s="45">
        <v>147500</v>
      </c>
      <c r="D80" s="45">
        <v>358995.02</v>
      </c>
    </row>
    <row r="81" spans="1:4" x14ac:dyDescent="0.25">
      <c r="A81" s="44" t="s">
        <v>62</v>
      </c>
      <c r="B81" s="45">
        <v>450000</v>
      </c>
      <c r="C81" s="45">
        <v>0</v>
      </c>
      <c r="D81" s="45">
        <v>450000</v>
      </c>
    </row>
    <row r="82" spans="1:4" x14ac:dyDescent="0.25">
      <c r="A82" s="44" t="s">
        <v>81</v>
      </c>
      <c r="B82" s="45">
        <v>1300000</v>
      </c>
      <c r="C82" s="45">
        <v>1159940</v>
      </c>
      <c r="D82" s="45">
        <v>140060</v>
      </c>
    </row>
    <row r="83" spans="1:4" x14ac:dyDescent="0.25">
      <c r="A83" s="44" t="s">
        <v>63</v>
      </c>
      <c r="B83" s="45">
        <v>925678</v>
      </c>
      <c r="C83" s="45">
        <v>76324.759999999995</v>
      </c>
      <c r="D83" s="45">
        <v>849353.24</v>
      </c>
    </row>
    <row r="84" spans="1:4" x14ac:dyDescent="0.25">
      <c r="A84" s="44"/>
      <c r="B84" s="45"/>
      <c r="C84" s="45"/>
      <c r="D84" s="45"/>
    </row>
    <row r="85" spans="1:4" x14ac:dyDescent="0.25">
      <c r="A85" s="49" t="s">
        <v>5</v>
      </c>
      <c r="B85" s="50">
        <v>3657110</v>
      </c>
      <c r="C85" s="50">
        <v>854444.99</v>
      </c>
      <c r="D85" s="50">
        <v>2802665</v>
      </c>
    </row>
    <row r="86" spans="1:4" x14ac:dyDescent="0.25">
      <c r="A86" s="44" t="s">
        <v>42</v>
      </c>
      <c r="B86" s="45">
        <v>200000</v>
      </c>
      <c r="C86" s="45">
        <v>79774.990000000005</v>
      </c>
      <c r="D86" s="20">
        <v>120225</v>
      </c>
    </row>
    <row r="87" spans="1:4" x14ac:dyDescent="0.25">
      <c r="A87" s="44" t="s">
        <v>64</v>
      </c>
      <c r="B87" s="45">
        <v>150000</v>
      </c>
      <c r="C87" s="45">
        <v>0</v>
      </c>
      <c r="D87" s="20">
        <v>150000</v>
      </c>
    </row>
    <row r="88" spans="1:4" x14ac:dyDescent="0.25">
      <c r="A88" s="44" t="s">
        <v>43</v>
      </c>
      <c r="B88" s="45">
        <v>700000</v>
      </c>
      <c r="C88" s="45">
        <v>0</v>
      </c>
      <c r="D88" s="20">
        <v>700000</v>
      </c>
    </row>
    <row r="89" spans="1:4" x14ac:dyDescent="0.25">
      <c r="A89" s="44" t="s">
        <v>44</v>
      </c>
      <c r="B89" s="45">
        <v>200000</v>
      </c>
      <c r="C89" s="45">
        <v>0</v>
      </c>
      <c r="D89" s="20">
        <v>200000</v>
      </c>
    </row>
    <row r="90" spans="1:4" x14ac:dyDescent="0.25">
      <c r="A90" s="44" t="s">
        <v>65</v>
      </c>
      <c r="B90" s="45">
        <v>200000</v>
      </c>
      <c r="C90" s="45">
        <v>0</v>
      </c>
      <c r="D90" s="20">
        <v>200000</v>
      </c>
    </row>
    <row r="91" spans="1:4" x14ac:dyDescent="0.25">
      <c r="A91" s="44" t="s">
        <v>66</v>
      </c>
      <c r="B91" s="45">
        <v>100000</v>
      </c>
      <c r="C91" s="45">
        <v>0</v>
      </c>
      <c r="D91" s="20">
        <v>100000</v>
      </c>
    </row>
    <row r="92" spans="1:4" x14ac:dyDescent="0.25">
      <c r="A92" s="44" t="s">
        <v>67</v>
      </c>
      <c r="B92" s="45">
        <v>100000</v>
      </c>
      <c r="C92" s="45">
        <v>0</v>
      </c>
      <c r="D92" s="20">
        <v>100000</v>
      </c>
    </row>
    <row r="93" spans="1:4" x14ac:dyDescent="0.25">
      <c r="A93" s="44" t="s">
        <v>68</v>
      </c>
      <c r="B93" s="45">
        <v>1107110</v>
      </c>
      <c r="C93" s="45">
        <v>774670</v>
      </c>
      <c r="D93" s="20">
        <v>332440</v>
      </c>
    </row>
    <row r="94" spans="1:4" x14ac:dyDescent="0.25">
      <c r="A94" s="44" t="s">
        <v>80</v>
      </c>
      <c r="B94" s="45">
        <v>100000</v>
      </c>
      <c r="C94" s="45">
        <v>0</v>
      </c>
      <c r="D94" s="20">
        <v>100000</v>
      </c>
    </row>
    <row r="95" spans="1:4" x14ac:dyDescent="0.25">
      <c r="A95" s="44" t="s">
        <v>45</v>
      </c>
      <c r="B95" s="45">
        <v>200000</v>
      </c>
      <c r="C95" s="45">
        <v>0</v>
      </c>
      <c r="D95" s="20">
        <v>200000</v>
      </c>
    </row>
    <row r="96" spans="1:4" x14ac:dyDescent="0.25">
      <c r="A96" s="44" t="s">
        <v>69</v>
      </c>
      <c r="B96" s="45">
        <v>600000</v>
      </c>
      <c r="C96" s="45">
        <v>0</v>
      </c>
      <c r="D96" s="45">
        <v>600000</v>
      </c>
    </row>
    <row r="97" spans="1:4" x14ac:dyDescent="0.25">
      <c r="A97" s="44"/>
      <c r="B97" s="45"/>
      <c r="C97" s="45"/>
      <c r="D97" s="45">
        <f t="shared" ref="D97" si="0">B97-C97</f>
        <v>0</v>
      </c>
    </row>
    <row r="98" spans="1:4" x14ac:dyDescent="0.25">
      <c r="A98" s="44"/>
      <c r="B98" s="45"/>
      <c r="C98" s="45"/>
      <c r="D98" s="45">
        <v>0</v>
      </c>
    </row>
    <row r="99" spans="1:4" x14ac:dyDescent="0.25">
      <c r="A99" s="49" t="s">
        <v>70</v>
      </c>
      <c r="B99" s="50">
        <v>0</v>
      </c>
      <c r="C99" s="50">
        <v>0</v>
      </c>
      <c r="D99" s="50">
        <v>0</v>
      </c>
    </row>
    <row r="100" spans="1:4" x14ac:dyDescent="0.25">
      <c r="A100" s="44" t="s">
        <v>71</v>
      </c>
      <c r="B100" s="45">
        <v>0</v>
      </c>
      <c r="C100" s="45">
        <v>0</v>
      </c>
      <c r="D100" s="45">
        <v>0</v>
      </c>
    </row>
    <row r="103" spans="1:4" x14ac:dyDescent="0.25">
      <c r="A103" s="88" t="s">
        <v>118</v>
      </c>
      <c r="B103" s="88"/>
      <c r="C103" s="88"/>
      <c r="D103" s="88"/>
    </row>
    <row r="104" spans="1:4" x14ac:dyDescent="0.25">
      <c r="A104" s="89" t="s">
        <v>115</v>
      </c>
      <c r="B104" s="89"/>
      <c r="C104" s="89"/>
      <c r="D104" s="89"/>
    </row>
    <row r="105" spans="1:4" x14ac:dyDescent="0.25">
      <c r="A105" s="89" t="s">
        <v>110</v>
      </c>
      <c r="B105" s="89"/>
      <c r="C105" s="89"/>
      <c r="D105" s="89"/>
    </row>
    <row r="106" spans="1:4" x14ac:dyDescent="0.25">
      <c r="A106" s="88" t="s">
        <v>48</v>
      </c>
      <c r="B106" s="88"/>
      <c r="C106" s="88"/>
      <c r="D106" s="88"/>
    </row>
  </sheetData>
  <mergeCells count="9">
    <mergeCell ref="A103:D103"/>
    <mergeCell ref="A104:D104"/>
    <mergeCell ref="A105:D105"/>
    <mergeCell ref="A106:D106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3" orientation="portrait" r:id="rId1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118"/>
  <sheetViews>
    <sheetView tabSelected="1" workbookViewId="0">
      <selection activeCell="G23" sqref="G23"/>
    </sheetView>
  </sheetViews>
  <sheetFormatPr baseColWidth="10" defaultRowHeight="15" x14ac:dyDescent="0.25"/>
  <cols>
    <col min="1" max="1" width="57.85546875" customWidth="1"/>
    <col min="2" max="2" width="19.5703125" customWidth="1"/>
    <col min="3" max="3" width="24.28515625" customWidth="1"/>
    <col min="4" max="4" width="15.140625" bestFit="1" customWidth="1"/>
    <col min="6" max="6" width="15.140625" bestFit="1" customWidth="1"/>
  </cols>
  <sheetData>
    <row r="2" spans="1:6" ht="15.75" x14ac:dyDescent="0.25">
      <c r="A2" s="85" t="s">
        <v>7</v>
      </c>
      <c r="B2" s="85"/>
      <c r="C2" s="85"/>
    </row>
    <row r="3" spans="1:6" x14ac:dyDescent="0.25">
      <c r="A3" s="86" t="s">
        <v>8</v>
      </c>
      <c r="B3" s="86"/>
      <c r="C3" s="86"/>
    </row>
    <row r="4" spans="1:6" x14ac:dyDescent="0.25">
      <c r="A4" s="95" t="s">
        <v>105</v>
      </c>
      <c r="B4" s="95"/>
      <c r="C4" s="95"/>
    </row>
    <row r="5" spans="1:6" ht="18.75" x14ac:dyDescent="0.3">
      <c r="A5" s="96">
        <v>331473275</v>
      </c>
      <c r="B5" s="97"/>
      <c r="C5" s="97"/>
    </row>
    <row r="7" spans="1:6" ht="47.25" customHeight="1" x14ac:dyDescent="0.25">
      <c r="A7" s="1" t="s">
        <v>0</v>
      </c>
      <c r="B7" s="1" t="s">
        <v>6</v>
      </c>
      <c r="C7" s="1" t="s">
        <v>47</v>
      </c>
      <c r="E7" s="81"/>
    </row>
    <row r="8" spans="1:6" ht="32.25" customHeight="1" x14ac:dyDescent="0.25">
      <c r="A8" s="8" t="s">
        <v>1</v>
      </c>
      <c r="B8" s="9">
        <f>B9+B19+B38+B81+B95</f>
        <v>331473275</v>
      </c>
      <c r="C8" s="9">
        <f>C9+C19+C38+C81+C95</f>
        <v>5000000</v>
      </c>
      <c r="F8" s="20"/>
    </row>
    <row r="9" spans="1:6" x14ac:dyDescent="0.25">
      <c r="A9" s="10" t="s">
        <v>2</v>
      </c>
      <c r="B9" s="2">
        <v>233335369</v>
      </c>
      <c r="C9" s="2">
        <v>0</v>
      </c>
      <c r="D9" s="20"/>
      <c r="F9" s="20"/>
    </row>
    <row r="10" spans="1:6" x14ac:dyDescent="0.25">
      <c r="A10" s="3" t="s">
        <v>10</v>
      </c>
      <c r="B10" s="5">
        <v>138499286</v>
      </c>
      <c r="C10" s="5">
        <v>7328325</v>
      </c>
      <c r="F10" s="20"/>
    </row>
    <row r="11" spans="1:6" ht="30" x14ac:dyDescent="0.25">
      <c r="A11" s="3" t="s">
        <v>11</v>
      </c>
      <c r="B11" s="5">
        <v>10800000</v>
      </c>
      <c r="C11" s="5">
        <v>0</v>
      </c>
      <c r="F11" s="20"/>
    </row>
    <row r="12" spans="1:6" x14ac:dyDescent="0.25">
      <c r="A12" s="3" t="s">
        <v>52</v>
      </c>
      <c r="B12" s="5">
        <v>53562312</v>
      </c>
      <c r="C12" s="5">
        <v>0</v>
      </c>
      <c r="F12" s="20"/>
    </row>
    <row r="13" spans="1:6" x14ac:dyDescent="0.25">
      <c r="A13" s="3" t="s">
        <v>12</v>
      </c>
      <c r="B13" s="5">
        <v>16005132</v>
      </c>
      <c r="C13" s="5">
        <v>300000</v>
      </c>
      <c r="D13" s="18"/>
      <c r="F13" s="20"/>
    </row>
    <row r="14" spans="1:6" x14ac:dyDescent="0.25">
      <c r="A14" s="3" t="s">
        <v>93</v>
      </c>
      <c r="B14" s="5">
        <v>0</v>
      </c>
      <c r="C14" s="5">
        <v>2400000</v>
      </c>
      <c r="D14" s="18"/>
      <c r="F14" s="20"/>
    </row>
    <row r="15" spans="1:6" ht="30" x14ac:dyDescent="0.25">
      <c r="A15" s="3" t="s">
        <v>13</v>
      </c>
      <c r="B15" s="5">
        <v>10028325</v>
      </c>
      <c r="C15" s="5">
        <v>-10028325</v>
      </c>
      <c r="F15" s="20"/>
    </row>
    <row r="16" spans="1:6" x14ac:dyDescent="0.25">
      <c r="A16" s="3" t="s">
        <v>14</v>
      </c>
      <c r="B16" s="5">
        <v>3797567</v>
      </c>
      <c r="C16" s="5">
        <v>0</v>
      </c>
      <c r="F16" s="20"/>
    </row>
    <row r="17" spans="1:6" ht="30" x14ac:dyDescent="0.25">
      <c r="A17" s="3" t="s">
        <v>83</v>
      </c>
      <c r="B17" s="5">
        <v>642747</v>
      </c>
      <c r="C17" s="5">
        <v>0</v>
      </c>
      <c r="F17" s="20"/>
    </row>
    <row r="18" spans="1:6" x14ac:dyDescent="0.25">
      <c r="A18" s="3"/>
      <c r="B18" s="5"/>
      <c r="C18" s="5"/>
      <c r="F18" s="20"/>
    </row>
    <row r="19" spans="1:6" x14ac:dyDescent="0.25">
      <c r="A19" s="11" t="s">
        <v>3</v>
      </c>
      <c r="B19" s="12">
        <v>12945000</v>
      </c>
      <c r="C19" s="12">
        <v>6411700</v>
      </c>
      <c r="F19" s="20"/>
    </row>
    <row r="20" spans="1:6" x14ac:dyDescent="0.25">
      <c r="A20" s="13" t="s">
        <v>15</v>
      </c>
      <c r="B20" s="5">
        <v>8400000</v>
      </c>
      <c r="C20" s="5">
        <v>0</v>
      </c>
      <c r="F20" s="20"/>
    </row>
    <row r="21" spans="1:6" x14ac:dyDescent="0.25">
      <c r="A21" s="3" t="s">
        <v>16</v>
      </c>
      <c r="B21" s="5">
        <v>175000</v>
      </c>
      <c r="C21" s="5">
        <v>0</v>
      </c>
      <c r="F21" s="20"/>
    </row>
    <row r="22" spans="1:6" x14ac:dyDescent="0.25">
      <c r="A22" s="3" t="s">
        <v>53</v>
      </c>
      <c r="B22" s="5">
        <v>250000</v>
      </c>
      <c r="C22" s="5">
        <v>0</v>
      </c>
      <c r="F22" s="20"/>
    </row>
    <row r="23" spans="1:6" x14ac:dyDescent="0.25">
      <c r="A23" s="3" t="s">
        <v>17</v>
      </c>
      <c r="B23" s="5">
        <v>480000</v>
      </c>
      <c r="C23" s="5">
        <v>0</v>
      </c>
      <c r="F23" s="20"/>
    </row>
    <row r="24" spans="1:6" x14ac:dyDescent="0.25">
      <c r="A24" s="3" t="s">
        <v>54</v>
      </c>
      <c r="B24" s="5">
        <v>100000</v>
      </c>
      <c r="C24" s="5">
        <v>0</v>
      </c>
      <c r="F24" s="20"/>
    </row>
    <row r="25" spans="1:6" x14ac:dyDescent="0.25">
      <c r="A25" s="3" t="s">
        <v>18</v>
      </c>
      <c r="B25" s="5">
        <v>150000</v>
      </c>
      <c r="C25" s="5">
        <v>11700</v>
      </c>
      <c r="F25" s="20"/>
    </row>
    <row r="26" spans="1:6" ht="30" x14ac:dyDescent="0.25">
      <c r="A26" s="3" t="s">
        <v>94</v>
      </c>
      <c r="B26" s="5">
        <v>1000000</v>
      </c>
      <c r="C26" s="5">
        <v>0</v>
      </c>
      <c r="F26" s="20"/>
    </row>
    <row r="27" spans="1:6" ht="30" x14ac:dyDescent="0.25">
      <c r="A27" s="3" t="s">
        <v>95</v>
      </c>
      <c r="B27" s="39">
        <v>0</v>
      </c>
      <c r="C27" s="5">
        <v>300000</v>
      </c>
      <c r="F27" s="20"/>
    </row>
    <row r="28" spans="1:6" ht="30" x14ac:dyDescent="0.25">
      <c r="A28" s="3" t="s">
        <v>96</v>
      </c>
      <c r="B28" s="5">
        <v>500000</v>
      </c>
      <c r="C28" s="5">
        <v>0</v>
      </c>
      <c r="F28" s="20"/>
    </row>
    <row r="29" spans="1:6" ht="30" x14ac:dyDescent="0.25">
      <c r="A29" s="3" t="s">
        <v>84</v>
      </c>
      <c r="B29" s="5">
        <v>120000</v>
      </c>
      <c r="C29" s="5">
        <v>0</v>
      </c>
      <c r="F29" s="20"/>
    </row>
    <row r="30" spans="1:6" ht="30" x14ac:dyDescent="0.25">
      <c r="A30" s="3" t="s">
        <v>19</v>
      </c>
      <c r="B30" s="5">
        <v>300000</v>
      </c>
      <c r="C30" s="5">
        <v>0</v>
      </c>
      <c r="F30" s="20"/>
    </row>
    <row r="31" spans="1:6" x14ac:dyDescent="0.25">
      <c r="A31" s="3" t="s">
        <v>55</v>
      </c>
      <c r="B31" s="39">
        <v>420000</v>
      </c>
      <c r="C31" s="39">
        <v>0</v>
      </c>
      <c r="F31" s="20"/>
    </row>
    <row r="32" spans="1:6" x14ac:dyDescent="0.25">
      <c r="A32" s="3" t="s">
        <v>56</v>
      </c>
      <c r="B32" s="5">
        <v>150000</v>
      </c>
      <c r="C32" s="5">
        <v>0</v>
      </c>
      <c r="F32" s="20"/>
    </row>
    <row r="33" spans="1:6" x14ac:dyDescent="0.25">
      <c r="A33" s="24" t="s">
        <v>20</v>
      </c>
      <c r="B33" s="5">
        <v>100000</v>
      </c>
      <c r="C33" s="5">
        <v>6100000</v>
      </c>
      <c r="F33" s="20"/>
    </row>
    <row r="34" spans="1:6" x14ac:dyDescent="0.25">
      <c r="A34" s="3" t="s">
        <v>85</v>
      </c>
      <c r="B34" s="5">
        <v>100000</v>
      </c>
      <c r="C34" s="5">
        <v>0</v>
      </c>
      <c r="F34" s="20"/>
    </row>
    <row r="35" spans="1:6" x14ac:dyDescent="0.25">
      <c r="A35" s="3" t="s">
        <v>97</v>
      </c>
      <c r="B35" s="5">
        <v>200000</v>
      </c>
      <c r="C35" s="5">
        <v>0</v>
      </c>
      <c r="F35" s="20"/>
    </row>
    <row r="36" spans="1:6" x14ac:dyDescent="0.25">
      <c r="A36" s="3" t="s">
        <v>72</v>
      </c>
      <c r="B36" s="5">
        <v>500000</v>
      </c>
      <c r="C36" s="5">
        <v>0</v>
      </c>
      <c r="F36" s="20"/>
    </row>
    <row r="37" spans="1:6" x14ac:dyDescent="0.25">
      <c r="A37" s="3"/>
      <c r="B37" s="5"/>
      <c r="C37" s="5"/>
      <c r="F37" s="20"/>
    </row>
    <row r="38" spans="1:6" s="84" customFormat="1" x14ac:dyDescent="0.25">
      <c r="A38" s="25" t="s">
        <v>4</v>
      </c>
      <c r="B38" s="83">
        <v>82942906</v>
      </c>
      <c r="C38" s="83">
        <v>-2818810</v>
      </c>
      <c r="F38" s="26"/>
    </row>
    <row r="39" spans="1:6" s="70" customFormat="1" x14ac:dyDescent="0.25">
      <c r="A39" s="3" t="s">
        <v>21</v>
      </c>
      <c r="B39" s="82">
        <v>36668019</v>
      </c>
      <c r="C39" s="82">
        <v>555981</v>
      </c>
      <c r="F39" s="69"/>
    </row>
    <row r="40" spans="1:6" x14ac:dyDescent="0.25">
      <c r="A40" s="3" t="s">
        <v>22</v>
      </c>
      <c r="B40" s="5">
        <v>1200000</v>
      </c>
      <c r="C40" s="5">
        <v>466100</v>
      </c>
      <c r="F40" s="20"/>
    </row>
    <row r="41" spans="1:6" x14ac:dyDescent="0.25">
      <c r="A41" s="3" t="s">
        <v>23</v>
      </c>
      <c r="B41" s="5">
        <v>100000</v>
      </c>
      <c r="C41" s="5">
        <v>0</v>
      </c>
      <c r="F41" s="20"/>
    </row>
    <row r="42" spans="1:6" x14ac:dyDescent="0.25">
      <c r="A42" s="3" t="s">
        <v>74</v>
      </c>
      <c r="B42" s="5">
        <v>150000</v>
      </c>
      <c r="C42" s="5">
        <v>0</v>
      </c>
      <c r="F42" s="20"/>
    </row>
    <row r="43" spans="1:6" x14ac:dyDescent="0.25">
      <c r="A43" s="3" t="s">
        <v>98</v>
      </c>
      <c r="B43" s="5">
        <v>11000000</v>
      </c>
      <c r="C43" s="5">
        <v>-8655981</v>
      </c>
      <c r="F43" s="20"/>
    </row>
    <row r="44" spans="1:6" x14ac:dyDescent="0.25">
      <c r="A44" s="3" t="s">
        <v>24</v>
      </c>
      <c r="B44" s="5">
        <v>500000</v>
      </c>
      <c r="C44" s="5">
        <v>0</v>
      </c>
      <c r="F44" s="20"/>
    </row>
    <row r="45" spans="1:6" x14ac:dyDescent="0.25">
      <c r="A45" s="3" t="s">
        <v>25</v>
      </c>
      <c r="B45" s="5">
        <v>7900000</v>
      </c>
      <c r="C45" s="5">
        <v>370000</v>
      </c>
      <c r="D45" s="20"/>
      <c r="F45" s="20"/>
    </row>
    <row r="46" spans="1:6" x14ac:dyDescent="0.25">
      <c r="A46" s="3" t="s">
        <v>26</v>
      </c>
      <c r="B46" s="5">
        <v>7200000</v>
      </c>
      <c r="C46" s="5">
        <v>0</v>
      </c>
      <c r="F46" s="20"/>
    </row>
    <row r="47" spans="1:6" x14ac:dyDescent="0.25">
      <c r="A47" s="3" t="s">
        <v>27</v>
      </c>
      <c r="B47" s="5">
        <v>450000</v>
      </c>
      <c r="C47" s="5">
        <v>0</v>
      </c>
      <c r="D47" s="18"/>
      <c r="F47" s="20"/>
    </row>
    <row r="48" spans="1:6" x14ac:dyDescent="0.25">
      <c r="A48" s="3" t="s">
        <v>28</v>
      </c>
      <c r="B48" s="5">
        <v>300000</v>
      </c>
      <c r="C48" s="5">
        <v>0</v>
      </c>
      <c r="F48" s="20"/>
    </row>
    <row r="49" spans="1:6" x14ac:dyDescent="0.25">
      <c r="A49" s="3" t="s">
        <v>73</v>
      </c>
      <c r="B49" s="5">
        <v>250000</v>
      </c>
      <c r="C49" s="5">
        <v>462619</v>
      </c>
      <c r="F49" s="20"/>
    </row>
    <row r="50" spans="1:6" x14ac:dyDescent="0.25">
      <c r="A50" s="3" t="s">
        <v>29</v>
      </c>
      <c r="B50" s="5">
        <v>30000</v>
      </c>
      <c r="C50" s="5">
        <v>0</v>
      </c>
      <c r="F50" s="20"/>
    </row>
    <row r="51" spans="1:6" x14ac:dyDescent="0.25">
      <c r="A51" s="3" t="s">
        <v>57</v>
      </c>
      <c r="B51" s="5">
        <v>540000</v>
      </c>
      <c r="C51" s="5">
        <v>0</v>
      </c>
      <c r="F51" s="20"/>
    </row>
    <row r="52" spans="1:6" ht="30" x14ac:dyDescent="0.25">
      <c r="A52" s="3" t="s">
        <v>112</v>
      </c>
      <c r="B52" s="5">
        <v>0</v>
      </c>
      <c r="C52" s="5">
        <v>597888.30000000005</v>
      </c>
      <c r="F52" s="20"/>
    </row>
    <row r="53" spans="1:6" x14ac:dyDescent="0.25">
      <c r="A53" s="3" t="s">
        <v>30</v>
      </c>
      <c r="B53" s="5">
        <v>400000</v>
      </c>
      <c r="C53" s="5">
        <v>0</v>
      </c>
      <c r="F53" s="20"/>
    </row>
    <row r="54" spans="1:6" x14ac:dyDescent="0.25">
      <c r="A54" s="3" t="s">
        <v>31</v>
      </c>
      <c r="B54" s="5">
        <v>205000</v>
      </c>
      <c r="C54" s="5">
        <v>308569</v>
      </c>
      <c r="F54" s="20"/>
    </row>
    <row r="55" spans="1:6" x14ac:dyDescent="0.25">
      <c r="A55" s="3" t="s">
        <v>32</v>
      </c>
      <c r="B55" s="5">
        <v>200000</v>
      </c>
      <c r="C55" s="5">
        <v>0</v>
      </c>
      <c r="F55" s="20"/>
    </row>
    <row r="56" spans="1:6" x14ac:dyDescent="0.25">
      <c r="A56" s="3" t="s">
        <v>99</v>
      </c>
      <c r="B56" s="5">
        <v>0</v>
      </c>
      <c r="C56" s="5">
        <v>50000</v>
      </c>
      <c r="F56" s="20"/>
    </row>
    <row r="57" spans="1:6" x14ac:dyDescent="0.25">
      <c r="A57" s="3" t="s">
        <v>58</v>
      </c>
      <c r="B57" s="5">
        <v>100000</v>
      </c>
      <c r="C57" s="5">
        <v>0</v>
      </c>
      <c r="F57" s="20"/>
    </row>
    <row r="58" spans="1:6" x14ac:dyDescent="0.25">
      <c r="A58" s="36" t="s">
        <v>33</v>
      </c>
      <c r="B58" s="37">
        <v>200000</v>
      </c>
      <c r="C58" s="37">
        <v>0</v>
      </c>
      <c r="F58" s="20"/>
    </row>
    <row r="59" spans="1:6" x14ac:dyDescent="0.25">
      <c r="A59" s="36" t="s">
        <v>100</v>
      </c>
      <c r="B59" s="37">
        <v>200000</v>
      </c>
      <c r="C59" s="37">
        <v>0</v>
      </c>
      <c r="F59" s="20"/>
    </row>
    <row r="60" spans="1:6" x14ac:dyDescent="0.25">
      <c r="A60" s="36" t="s">
        <v>101</v>
      </c>
      <c r="B60" s="37">
        <v>200000</v>
      </c>
      <c r="C60" s="37">
        <v>118060</v>
      </c>
      <c r="F60" s="20"/>
    </row>
    <row r="61" spans="1:6" x14ac:dyDescent="0.25">
      <c r="A61" s="3" t="s">
        <v>102</v>
      </c>
      <c r="B61" s="5">
        <v>150000</v>
      </c>
      <c r="C61" s="5">
        <v>0</v>
      </c>
      <c r="F61" s="20"/>
    </row>
    <row r="62" spans="1:6" x14ac:dyDescent="0.25">
      <c r="A62" s="3" t="s">
        <v>34</v>
      </c>
      <c r="B62" s="5">
        <v>10200000</v>
      </c>
      <c r="C62" s="5">
        <v>0</v>
      </c>
      <c r="F62" s="20"/>
    </row>
    <row r="63" spans="1:6" x14ac:dyDescent="0.25">
      <c r="A63" s="3" t="s">
        <v>35</v>
      </c>
      <c r="B63" s="5">
        <v>1020000</v>
      </c>
      <c r="C63" s="5">
        <v>0</v>
      </c>
      <c r="F63" s="20"/>
    </row>
    <row r="64" spans="1:6" x14ac:dyDescent="0.25">
      <c r="A64" s="3" t="s">
        <v>49</v>
      </c>
      <c r="B64" s="5">
        <v>100000</v>
      </c>
      <c r="C64" s="5">
        <v>0</v>
      </c>
      <c r="F64" s="20"/>
    </row>
    <row r="65" spans="1:6" ht="30" x14ac:dyDescent="0.25">
      <c r="A65" s="3" t="s">
        <v>36</v>
      </c>
      <c r="B65" s="5">
        <v>200000</v>
      </c>
      <c r="C65" s="5">
        <v>0</v>
      </c>
      <c r="F65" s="20"/>
    </row>
    <row r="66" spans="1:6" ht="30" x14ac:dyDescent="0.25">
      <c r="A66" s="3" t="s">
        <v>37</v>
      </c>
      <c r="B66" s="5">
        <v>500000</v>
      </c>
      <c r="C66" s="5">
        <v>0</v>
      </c>
      <c r="F66" s="20"/>
    </row>
    <row r="67" spans="1:6" x14ac:dyDescent="0.25">
      <c r="A67" s="3" t="s">
        <v>113</v>
      </c>
      <c r="B67" s="5">
        <v>0</v>
      </c>
      <c r="C67" s="5">
        <v>645780.68000000005</v>
      </c>
      <c r="F67" s="20"/>
    </row>
    <row r="68" spans="1:6" x14ac:dyDescent="0.25">
      <c r="A68" s="3" t="s">
        <v>38</v>
      </c>
      <c r="B68" s="5">
        <v>400000</v>
      </c>
      <c r="C68" s="5">
        <v>0</v>
      </c>
      <c r="F68" s="20"/>
    </row>
    <row r="69" spans="1:6" x14ac:dyDescent="0.25">
      <c r="A69" s="3" t="s">
        <v>39</v>
      </c>
      <c r="B69" s="5">
        <v>400000</v>
      </c>
      <c r="C69" s="5">
        <v>0</v>
      </c>
      <c r="F69" s="20"/>
    </row>
    <row r="70" spans="1:6" ht="30" x14ac:dyDescent="0.25">
      <c r="A70" s="3" t="s">
        <v>59</v>
      </c>
      <c r="B70" s="5">
        <v>200000</v>
      </c>
      <c r="C70" s="5">
        <v>0</v>
      </c>
      <c r="F70" s="20"/>
    </row>
    <row r="71" spans="1:6" ht="30" x14ac:dyDescent="0.25">
      <c r="A71" s="3" t="s">
        <v>60</v>
      </c>
      <c r="B71" s="5">
        <v>150000</v>
      </c>
      <c r="C71" s="5">
        <v>0</v>
      </c>
      <c r="F71" s="20"/>
    </row>
    <row r="72" spans="1:6" x14ac:dyDescent="0.25">
      <c r="A72" s="3" t="s">
        <v>61</v>
      </c>
      <c r="B72" s="5">
        <v>329887</v>
      </c>
      <c r="C72" s="5">
        <v>0</v>
      </c>
      <c r="F72" s="20"/>
    </row>
    <row r="73" spans="1:6" x14ac:dyDescent="0.25">
      <c r="A73" s="3" t="s">
        <v>40</v>
      </c>
      <c r="B73" s="5">
        <v>300000</v>
      </c>
      <c r="C73" s="5">
        <v>0</v>
      </c>
      <c r="F73" s="20"/>
    </row>
    <row r="74" spans="1:6" x14ac:dyDescent="0.25">
      <c r="A74" s="3" t="s">
        <v>103</v>
      </c>
      <c r="B74" s="5">
        <v>0</v>
      </c>
      <c r="C74" s="5">
        <v>30000</v>
      </c>
      <c r="F74" s="20"/>
    </row>
    <row r="75" spans="1:6" x14ac:dyDescent="0.25">
      <c r="A75" s="3" t="s">
        <v>41</v>
      </c>
      <c r="B75" s="5">
        <v>250000</v>
      </c>
      <c r="C75" s="5">
        <v>0</v>
      </c>
      <c r="F75" s="20"/>
    </row>
    <row r="76" spans="1:6" x14ac:dyDescent="0.25">
      <c r="A76" s="3" t="s">
        <v>104</v>
      </c>
      <c r="B76" s="5">
        <v>0</v>
      </c>
      <c r="C76" s="5">
        <v>506495.02</v>
      </c>
      <c r="F76" s="20"/>
    </row>
    <row r="77" spans="1:6" x14ac:dyDescent="0.25">
      <c r="A77" s="24" t="s">
        <v>62</v>
      </c>
      <c r="B77" s="5">
        <v>450000</v>
      </c>
      <c r="C77" s="5">
        <v>0</v>
      </c>
      <c r="F77" s="20"/>
    </row>
    <row r="78" spans="1:6" x14ac:dyDescent="0.25">
      <c r="A78" s="3" t="s">
        <v>81</v>
      </c>
      <c r="B78" s="5">
        <v>500000</v>
      </c>
      <c r="C78" s="5">
        <v>800000</v>
      </c>
      <c r="F78" s="20"/>
    </row>
    <row r="79" spans="1:6" x14ac:dyDescent="0.25">
      <c r="A79" s="3" t="s">
        <v>63</v>
      </c>
      <c r="B79" s="5">
        <v>0</v>
      </c>
      <c r="C79" s="5">
        <v>925678</v>
      </c>
      <c r="F79" s="20"/>
    </row>
    <row r="80" spans="1:6" x14ac:dyDescent="0.25">
      <c r="A80" s="11"/>
      <c r="B80" s="12"/>
      <c r="C80" s="12"/>
      <c r="F80" s="20"/>
    </row>
    <row r="81" spans="1:6" s="84" customFormat="1" x14ac:dyDescent="0.25">
      <c r="A81" s="25" t="s">
        <v>5</v>
      </c>
      <c r="B81" s="12">
        <v>2250000</v>
      </c>
      <c r="C81" s="12">
        <v>1407110</v>
      </c>
      <c r="F81" s="26"/>
    </row>
    <row r="82" spans="1:6" x14ac:dyDescent="0.25">
      <c r="A82" s="3" t="s">
        <v>42</v>
      </c>
      <c r="B82" s="4">
        <v>200000</v>
      </c>
      <c r="C82" s="4">
        <v>0</v>
      </c>
      <c r="F82" s="20"/>
    </row>
    <row r="83" spans="1:6" x14ac:dyDescent="0.25">
      <c r="A83" s="3" t="s">
        <v>64</v>
      </c>
      <c r="B83" s="4">
        <v>150000</v>
      </c>
      <c r="C83" s="4">
        <v>0</v>
      </c>
      <c r="F83" s="20"/>
    </row>
    <row r="84" spans="1:6" ht="30" x14ac:dyDescent="0.25">
      <c r="A84" s="3" t="s">
        <v>43</v>
      </c>
      <c r="B84" s="4">
        <v>200000</v>
      </c>
      <c r="C84" s="4">
        <v>500000</v>
      </c>
      <c r="F84" s="20"/>
    </row>
    <row r="85" spans="1:6" x14ac:dyDescent="0.25">
      <c r="A85" s="3" t="s">
        <v>44</v>
      </c>
      <c r="B85" s="4">
        <v>200000</v>
      </c>
      <c r="C85" s="4">
        <v>0</v>
      </c>
      <c r="F85" s="20"/>
    </row>
    <row r="86" spans="1:6" x14ac:dyDescent="0.25">
      <c r="A86" s="3" t="s">
        <v>65</v>
      </c>
      <c r="B86" s="4">
        <v>200000</v>
      </c>
      <c r="C86" s="4">
        <v>0</v>
      </c>
      <c r="F86" s="20"/>
    </row>
    <row r="87" spans="1:6" x14ac:dyDescent="0.25">
      <c r="A87" s="24" t="s">
        <v>66</v>
      </c>
      <c r="B87" s="4">
        <v>100000</v>
      </c>
      <c r="C87" s="4">
        <v>0</v>
      </c>
      <c r="F87" s="20"/>
    </row>
    <row r="88" spans="1:6" x14ac:dyDescent="0.25">
      <c r="A88" s="24" t="s">
        <v>67</v>
      </c>
      <c r="B88" s="4">
        <v>100000</v>
      </c>
      <c r="C88" s="4">
        <v>0</v>
      </c>
      <c r="F88" s="20"/>
    </row>
    <row r="89" spans="1:6" ht="30" x14ac:dyDescent="0.25">
      <c r="A89" s="24" t="s">
        <v>68</v>
      </c>
      <c r="B89" s="4">
        <v>200000</v>
      </c>
      <c r="C89" s="4">
        <v>907110</v>
      </c>
      <c r="F89" s="20"/>
    </row>
    <row r="90" spans="1:6" x14ac:dyDescent="0.25">
      <c r="A90" s="24" t="s">
        <v>80</v>
      </c>
      <c r="B90" s="4">
        <v>100000</v>
      </c>
      <c r="C90" s="4">
        <v>0</v>
      </c>
      <c r="F90" s="20"/>
    </row>
    <row r="91" spans="1:6" x14ac:dyDescent="0.25">
      <c r="A91" s="3" t="s">
        <v>45</v>
      </c>
      <c r="B91" s="4">
        <v>200000</v>
      </c>
      <c r="C91" s="4">
        <v>0</v>
      </c>
      <c r="F91" s="20"/>
    </row>
    <row r="92" spans="1:6" x14ac:dyDescent="0.25">
      <c r="A92" s="3" t="s">
        <v>69</v>
      </c>
      <c r="B92" s="4">
        <v>600000</v>
      </c>
      <c r="C92" s="4">
        <v>0</v>
      </c>
      <c r="F92" s="20"/>
    </row>
    <row r="93" spans="1:6" x14ac:dyDescent="0.25">
      <c r="A93" s="3"/>
      <c r="B93" s="4"/>
      <c r="C93" s="4"/>
      <c r="F93" s="20"/>
    </row>
    <row r="94" spans="1:6" x14ac:dyDescent="0.25">
      <c r="A94" s="3"/>
      <c r="B94" s="3"/>
      <c r="C94" s="3"/>
      <c r="F94" s="20"/>
    </row>
    <row r="95" spans="1:6" x14ac:dyDescent="0.25">
      <c r="A95" s="25" t="s">
        <v>70</v>
      </c>
      <c r="B95" s="27">
        <v>0</v>
      </c>
      <c r="C95" s="12">
        <f>C96</f>
        <v>0</v>
      </c>
      <c r="F95" s="20"/>
    </row>
    <row r="96" spans="1:6" x14ac:dyDescent="0.25">
      <c r="A96" s="3" t="s">
        <v>71</v>
      </c>
      <c r="B96" s="4">
        <v>0</v>
      </c>
      <c r="C96" s="4"/>
      <c r="F96" s="20"/>
    </row>
    <row r="97" spans="1:9" x14ac:dyDescent="0.25">
      <c r="A97" s="14" t="s">
        <v>46</v>
      </c>
      <c r="B97" s="14"/>
      <c r="C97" s="14"/>
    </row>
    <row r="98" spans="1:9" x14ac:dyDescent="0.25">
      <c r="A98" s="16" t="s">
        <v>9</v>
      </c>
      <c r="B98" s="16"/>
      <c r="C98" s="16"/>
      <c r="D98" s="64"/>
      <c r="I98" s="64"/>
    </row>
    <row r="99" spans="1:9" x14ac:dyDescent="0.25">
      <c r="A99" s="16"/>
      <c r="B99" s="16"/>
      <c r="C99" s="16"/>
    </row>
    <row r="100" spans="1:9" x14ac:dyDescent="0.25">
      <c r="A100" s="6" t="s">
        <v>75</v>
      </c>
      <c r="B100" s="16"/>
      <c r="C100" s="16"/>
    </row>
    <row r="101" spans="1:9" x14ac:dyDescent="0.25">
      <c r="A101" s="6"/>
      <c r="B101" s="16"/>
      <c r="C101" s="16"/>
    </row>
    <row r="102" spans="1:9" x14ac:dyDescent="0.25">
      <c r="A102" s="53" t="s">
        <v>87</v>
      </c>
      <c r="B102" s="7"/>
      <c r="C102" s="7"/>
      <c r="D102" s="54"/>
      <c r="E102" s="54"/>
      <c r="F102" s="54"/>
    </row>
    <row r="103" spans="1:9" x14ac:dyDescent="0.25">
      <c r="A103" s="7"/>
      <c r="B103" s="7"/>
      <c r="C103" s="7"/>
      <c r="D103" s="54"/>
      <c r="E103" s="54"/>
      <c r="F103" s="54"/>
    </row>
    <row r="104" spans="1:9" ht="26.25" x14ac:dyDescent="0.25">
      <c r="A104" s="56" t="s">
        <v>91</v>
      </c>
      <c r="B104" s="57"/>
      <c r="C104" s="57"/>
      <c r="D104" s="54"/>
      <c r="E104" s="54"/>
      <c r="F104" s="54"/>
    </row>
    <row r="105" spans="1:9" x14ac:dyDescent="0.25">
      <c r="A105" s="7"/>
      <c r="B105" s="7"/>
      <c r="C105" s="7"/>
      <c r="D105" s="54"/>
      <c r="E105" s="54"/>
      <c r="F105" s="54"/>
    </row>
    <row r="106" spans="1:9" ht="26.25" x14ac:dyDescent="0.25">
      <c r="A106" s="56" t="s">
        <v>90</v>
      </c>
      <c r="B106" s="57"/>
      <c r="C106" s="57"/>
      <c r="D106" s="58"/>
      <c r="E106" s="55"/>
      <c r="F106" s="55"/>
    </row>
    <row r="107" spans="1:9" ht="30" customHeight="1" x14ac:dyDescent="0.25">
      <c r="A107" s="56" t="s">
        <v>88</v>
      </c>
      <c r="B107" s="57"/>
      <c r="C107" s="57"/>
      <c r="D107" s="58"/>
      <c r="E107" s="55"/>
      <c r="F107" s="55"/>
    </row>
    <row r="108" spans="1:9" x14ac:dyDescent="0.25">
      <c r="A108" s="56" t="s">
        <v>89</v>
      </c>
      <c r="B108" s="57"/>
      <c r="C108" s="57"/>
      <c r="D108" s="58"/>
      <c r="E108" s="55"/>
      <c r="F108" s="55"/>
    </row>
    <row r="109" spans="1:9" x14ac:dyDescent="0.25">
      <c r="A109" s="51"/>
      <c r="B109" s="52"/>
      <c r="C109" s="52"/>
      <c r="D109" s="72"/>
      <c r="E109" s="32"/>
      <c r="F109" s="32"/>
    </row>
    <row r="110" spans="1:9" x14ac:dyDescent="0.25">
      <c r="A110" s="29"/>
      <c r="B110" s="6"/>
      <c r="C110" s="6"/>
    </row>
    <row r="111" spans="1:9" x14ac:dyDescent="0.25">
      <c r="A111" s="30"/>
      <c r="B111" s="31"/>
      <c r="C111" s="31"/>
      <c r="D111" s="32"/>
    </row>
    <row r="112" spans="1:9" x14ac:dyDescent="0.25">
      <c r="A112" s="94" t="s">
        <v>118</v>
      </c>
      <c r="B112" s="94"/>
      <c r="C112" s="94"/>
      <c r="D112" s="32"/>
    </row>
    <row r="113" spans="1:4" x14ac:dyDescent="0.25">
      <c r="A113" s="93" t="s">
        <v>115</v>
      </c>
      <c r="B113" s="93"/>
      <c r="C113" s="93"/>
      <c r="D113" s="32"/>
    </row>
    <row r="114" spans="1:4" x14ac:dyDescent="0.25">
      <c r="A114" s="93" t="s">
        <v>110</v>
      </c>
      <c r="B114" s="93"/>
      <c r="C114" s="93"/>
      <c r="D114" s="32"/>
    </row>
    <row r="115" spans="1:4" x14ac:dyDescent="0.25">
      <c r="A115" s="94" t="s">
        <v>109</v>
      </c>
      <c r="B115" s="94"/>
      <c r="C115" s="94"/>
      <c r="D115" s="32"/>
    </row>
    <row r="116" spans="1:4" x14ac:dyDescent="0.25">
      <c r="A116" s="32"/>
      <c r="B116" s="32"/>
      <c r="C116" s="32"/>
      <c r="D116" s="32"/>
    </row>
    <row r="117" spans="1:4" x14ac:dyDescent="0.25">
      <c r="A117" s="32"/>
      <c r="B117" s="32"/>
      <c r="C117" s="32"/>
      <c r="D117" s="32"/>
    </row>
    <row r="118" spans="1:4" x14ac:dyDescent="0.25">
      <c r="A118" s="22"/>
      <c r="B118" s="22"/>
      <c r="C118" s="22"/>
    </row>
  </sheetData>
  <mergeCells count="8">
    <mergeCell ref="A113:C113"/>
    <mergeCell ref="A114:C114"/>
    <mergeCell ref="A115:C115"/>
    <mergeCell ref="A2:C2"/>
    <mergeCell ref="A3:C3"/>
    <mergeCell ref="A4:C4"/>
    <mergeCell ref="A5:C5"/>
    <mergeCell ref="A112:C112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PRESUPUESTO ABROB.DE LEY</vt:lpstr>
      <vt:lpstr>'PRESUPUESTO APROB.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2023-04-04T15:51:16Z</cp:lastPrinted>
  <dcterms:created xsi:type="dcterms:W3CDTF">2018-04-17T18:57:16Z</dcterms:created>
  <dcterms:modified xsi:type="dcterms:W3CDTF">2023-04-05T14:55:32Z</dcterms:modified>
</cp:coreProperties>
</file>