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19440" windowHeight="11415" activeTab="1"/>
  </bookViews>
  <sheets>
    <sheet name="EJEC. ENERO. 2023 (2)" sheetId="16" r:id="rId1"/>
    <sheet name="EJEC. ENERO. 2023" sheetId="14" r:id="rId2"/>
    <sheet name="Hoja1" sheetId="15" r:id="rId3"/>
  </sheets>
  <definedNames>
    <definedName name="_xlnm.Print_Area" localSheetId="1">'EJEC. ENERO. 2023'!$A$1:$H$111</definedName>
    <definedName name="_xlnm.Print_Area" localSheetId="0">'EJEC. ENERO. 2023 (2)'!$A$1:$H$111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6" l="1"/>
  <c r="D99" i="16"/>
  <c r="D98" i="16"/>
  <c r="D97" i="16"/>
  <c r="D96" i="16"/>
  <c r="D95" i="16"/>
  <c r="D94" i="16"/>
  <c r="D93" i="16"/>
  <c r="D92" i="16"/>
  <c r="D91" i="16"/>
  <c r="D90" i="16"/>
  <c r="E89" i="16"/>
  <c r="D88" i="16"/>
  <c r="D87" i="16"/>
  <c r="D86" i="16"/>
  <c r="D85" i="16"/>
  <c r="D84" i="16"/>
  <c r="D83" i="16"/>
  <c r="D82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H60" i="16"/>
  <c r="F60" i="16"/>
  <c r="F89" i="16" s="1"/>
  <c r="F101" i="16" s="1"/>
  <c r="D60" i="16"/>
  <c r="C60" i="16"/>
  <c r="B60" i="16"/>
  <c r="D59" i="16"/>
  <c r="D58" i="16"/>
  <c r="D57" i="16"/>
  <c r="D56" i="16"/>
  <c r="D55" i="16"/>
  <c r="D54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H29" i="16"/>
  <c r="H89" i="16" s="1"/>
  <c r="H101" i="16" s="1"/>
  <c r="G29" i="16"/>
  <c r="G89" i="16" s="1"/>
  <c r="G101" i="16" s="1"/>
  <c r="F29" i="16"/>
  <c r="E29" i="16"/>
  <c r="C29" i="16"/>
  <c r="B29" i="16"/>
  <c r="D28" i="16"/>
  <c r="D27" i="16"/>
  <c r="D26" i="16"/>
  <c r="D25" i="16"/>
  <c r="D24" i="16"/>
  <c r="D23" i="16"/>
  <c r="D22" i="16"/>
  <c r="D21" i="16"/>
  <c r="D20" i="16"/>
  <c r="H19" i="16"/>
  <c r="D19" i="16" s="1"/>
  <c r="G19" i="16"/>
  <c r="F19" i="16"/>
  <c r="E19" i="16"/>
  <c r="C19" i="16"/>
  <c r="C89" i="16" s="1"/>
  <c r="B19" i="16"/>
  <c r="D18" i="16"/>
  <c r="D17" i="16"/>
  <c r="D16" i="16"/>
  <c r="D15" i="16"/>
  <c r="D14" i="16"/>
  <c r="H13" i="16"/>
  <c r="D13" i="16" s="1"/>
  <c r="G13" i="16"/>
  <c r="F13" i="16"/>
  <c r="E13" i="16"/>
  <c r="E12" i="16" s="1"/>
  <c r="B13" i="16"/>
  <c r="B89" i="16" s="1"/>
  <c r="G12" i="16"/>
  <c r="F12" i="16"/>
  <c r="C12" i="16"/>
  <c r="B12" i="16"/>
  <c r="D89" i="16" l="1"/>
  <c r="D29" i="16"/>
  <c r="E101" i="16"/>
  <c r="D101" i="16" s="1"/>
  <c r="H12" i="16"/>
  <c r="D12" i="16" s="1"/>
  <c r="D89" i="14"/>
  <c r="D60" i="14"/>
  <c r="D29" i="14"/>
  <c r="D13" i="14"/>
  <c r="D12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4" i="14"/>
  <c r="D55" i="14"/>
  <c r="D56" i="14"/>
  <c r="D57" i="14"/>
  <c r="D58" i="14"/>
  <c r="D59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2" i="14"/>
  <c r="D83" i="14"/>
  <c r="D84" i="14"/>
  <c r="D85" i="14"/>
  <c r="D86" i="14"/>
  <c r="D87" i="14"/>
  <c r="D88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4" i="14"/>
  <c r="H13" i="14" l="1"/>
  <c r="H12" i="14" s="1"/>
  <c r="H19" i="14"/>
  <c r="H29" i="14"/>
  <c r="H60" i="14"/>
  <c r="C60" i="14" l="1"/>
  <c r="B60" i="14"/>
  <c r="C29" i="14"/>
  <c r="C89" i="14" s="1"/>
  <c r="B29" i="14"/>
  <c r="C19" i="14"/>
  <c r="B19" i="14"/>
  <c r="B13" i="14"/>
  <c r="C12" i="14" l="1"/>
  <c r="B12" i="14"/>
  <c r="B89" i="14"/>
  <c r="G29" i="14"/>
  <c r="G13" i="14"/>
  <c r="G19" i="14"/>
  <c r="G12" i="14" l="1"/>
  <c r="F19" i="14"/>
  <c r="F13" i="14"/>
  <c r="F29" i="14"/>
  <c r="E13" i="14"/>
  <c r="F60" i="14" l="1"/>
  <c r="F12" i="14" s="1"/>
  <c r="E29" i="14"/>
  <c r="H89" i="14" l="1"/>
  <c r="H101" i="14" s="1"/>
  <c r="F89" i="14"/>
  <c r="F101" i="14" s="1"/>
  <c r="G89" i="14"/>
  <c r="G101" i="14" s="1"/>
  <c r="E89" i="14" l="1"/>
  <c r="E19" i="14"/>
  <c r="E12" i="14" s="1"/>
  <c r="E101" i="14" l="1"/>
</calcChain>
</file>

<file path=xl/sharedStrings.xml><?xml version="1.0" encoding="utf-8"?>
<sst xmlns="http://schemas.openxmlformats.org/spreadsheetml/2006/main" count="198" uniqueCount="103">
  <si>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</si>
  <si>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</si>
  <si>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</si>
  <si>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</si>
  <si>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</si>
  <si>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</si>
  <si>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</si>
  <si>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</si>
  <si>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</si>
  <si>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</si>
  <si>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</si>
  <si>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</si>
  <si>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</si>
  <si>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</si>
  <si>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</si>
  <si>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</si>
  <si>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</si>
  <si>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</si>
  <si>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</si>
  <si>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</si>
  <si>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</si>
  <si>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</si>
  <si>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</si>
  <si>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</si>
  <si>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</si>
  <si>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</si>
  <si>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</si>
  <si>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</si>
  <si>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</si>
  <si>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</si>
  <si>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</si>
  <si>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</si>
  <si>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</si>
  <si>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</si>
  <si>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</si>
  <si>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</si>
  <si>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</si>
  <si>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</si>
  <si>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</si>
  <si>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</si>
  <si>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</si>
  <si>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</si>
  <si>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</si>
  <si>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</si>
  <si>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</si>
  <si>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</si>
  <si>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</si>
  <si>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</si>
  <si>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</si>
  <si>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</si>
  <si>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</si>
  <si>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</si>
  <si>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</si>
  <si>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</si>
  <si>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</si>
  <si>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</si>
  <si>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</si>
  <si>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</si>
  <si>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</si>
  <si>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</si>
  <si>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</si>
  <si>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</si>
  <si>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</si>
  <si>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</si>
  <si>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</si>
  <si>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</si>
  <si>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</si>
  <si>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</si>
  <si>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</si>
  <si>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</si>
  <si>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</si>
  <si>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</si>
  <si>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</si>
  <si>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</si>
  <si>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</si>
  <si>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</si>
  <si>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</si>
  <si>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</si>
  <si>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</si>
  <si>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</si>
  <si>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</si>
  <si>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</si>
  <si>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</si>
  <si>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</si>
  <si>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FEBREO</t>
  </si>
  <si>
    <t>MARZO</t>
  </si>
  <si>
    <t>ABRIL</t>
  </si>
  <si>
    <t>PAG. 2.</t>
  </si>
  <si>
    <t>PAG. 3.</t>
  </si>
  <si>
    <t>PAG. 4.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</si>
  <si>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</si>
  <si>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</si>
  <si>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Sub-Directora Financiera del CESMET.                                             Encargada de Presupuesto del CESMET.                                                     Auditor Interno del CESMET.</t>
  </si>
  <si>
    <t>Presupuesto Aprobado</t>
  </si>
  <si>
    <t>Presupuesto Modificado</t>
  </si>
  <si>
    <t>En RD$26,864,020.66</t>
  </si>
  <si>
    <t xml:space="preserve">Ejecución de Gastos y Aplicaciones Financieras al 30/04/2023. </t>
  </si>
  <si>
    <t>Fecha de registro: hasta el [30] de [abril] del [2023]</t>
  </si>
  <si>
    <t>Fecha de imputación: hasta el [30] de [abril] del [2023]</t>
  </si>
  <si>
    <t xml:space="preserve">RELACION DE INGRESOS Y EGRESOS AL 30/04/2023. </t>
  </si>
  <si>
    <t>Lic. PAULA CORPORAN MEDINA,                                                         Lic. EULOGIA PINALES VARGAS,                                                             Lic. JUAN M. SURIEL BUENO,</t>
  </si>
  <si>
    <t xml:space="preserve">            Coronel Contadora ERD.                                                                     Capitan Cont. ERD.                                                                        Tte.Coronel Cont. ERD.</t>
  </si>
  <si>
    <t>Sub-Directora Financiera del CESMET.                                             Encargada de Contabilidad del CESMET.                                                     Auditor Interno del CESMET.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</si>
</sst>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0" applyNumberFormat="1" applyFont="1"/>
    <xf numFmtId="43" fontId="3" fillId="0" borderId="0" xfId="1" applyFont="1"/>
    <xf numFmtId="0" fontId="1" fillId="2" borderId="0" xfId="0" applyFont="1" applyFill="1" applyBorder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/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horizontal="left" vertical="center" wrapText="1"/>
    </xf>
    <xf numFmtId="43" fontId="1" fillId="0" borderId="0" xfId="1" applyFont="1" applyAlignment="1"/>
    <xf numFmtId="43" fontId="1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43" fontId="3" fillId="0" borderId="0" xfId="1" applyFont="1" applyAlignment="1">
      <alignment horizontal="left" vertical="center" wrapText="1" indent="2"/>
    </xf>
    <xf numFmtId="43" fontId="3" fillId="0" borderId="0" xfId="1" applyFont="1" applyAlignment="1"/>
    <xf numFmtId="43" fontId="3" fillId="0" borderId="0" xfId="1" applyFont="1" applyAlignment="1">
      <alignment vertical="center" wrapText="1"/>
    </xf>
    <xf numFmtId="43" fontId="3" fillId="0" borderId="0" xfId="1" applyFont="1" applyAlignment="1">
      <alignment horizontal="center" vertical="center" wrapText="1"/>
    </xf>
    <xf numFmtId="43" fontId="3" fillId="0" borderId="0" xfId="1" applyNumberFormat="1" applyFont="1" applyAlignment="1">
      <alignment vertical="center" wrapText="1"/>
    </xf>
    <xf numFmtId="43" fontId="1" fillId="0" borderId="0" xfId="1" applyFont="1" applyAlignment="1">
      <alignment horizontal="center"/>
    </xf>
    <xf numFmtId="0" fontId="1" fillId="4" borderId="2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horizontal="left" vertical="center" wrapText="1"/>
    </xf>
    <xf numFmtId="43" fontId="1" fillId="5" borderId="0" xfId="1" applyFont="1" applyFill="1"/>
    <xf numFmtId="43" fontId="1" fillId="4" borderId="2" xfId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43" fontId="3" fillId="0" borderId="0" xfId="1" applyFont="1" applyBorder="1"/>
    <xf numFmtId="43" fontId="1" fillId="4" borderId="2" xfId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43" fontId="3" fillId="5" borderId="0" xfId="1" applyFont="1" applyFill="1"/>
    <xf numFmtId="0" fontId="1" fillId="2" borderId="2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left" vertical="center" wrapText="1"/>
    </xf>
    <xf numFmtId="43" fontId="1" fillId="3" borderId="0" xfId="1" applyFont="1" applyFill="1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1152525"/>
          <a:ext cx="0" cy="447675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4</xdr:row>
      <xdr:rowOff>19051</xdr:rowOff>
    </xdr:from>
    <xdr:to>
      <xdr:col>8</xdr:col>
      <xdr:colOff>85724</xdr:colOff>
      <xdr:row>9</xdr:row>
      <xdr:rowOff>133350</xdr:rowOff>
    </xdr:to>
    <xdr:pic>
      <xdr:nvPicPr>
        <xdr:cNvPr id="3" name="2 Imagen" descr="LOGO CESMET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705850" y="781051"/>
          <a:ext cx="1666874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3</xdr:row>
      <xdr:rowOff>0</xdr:rowOff>
    </xdr:from>
    <xdr:to>
      <xdr:col>1</xdr:col>
      <xdr:colOff>314325</xdr:colOff>
      <xdr:row>8</xdr:row>
      <xdr:rowOff>19050</xdr:rowOff>
    </xdr:to>
    <xdr:pic>
      <xdr:nvPicPr>
        <xdr:cNvPr id="4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571500"/>
          <a:ext cx="1609725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4</xdr:row>
      <xdr:rowOff>19051</xdr:rowOff>
    </xdr:from>
    <xdr:to>
      <xdr:col>8</xdr:col>
      <xdr:colOff>85724</xdr:colOff>
      <xdr:row>9</xdr:row>
      <xdr:rowOff>133350</xdr:rowOff>
    </xdr:to>
    <xdr:pic>
      <xdr:nvPicPr>
        <xdr:cNvPr id="3" name="2 Imagen" descr="LOGO CESMET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29625" y="781051"/>
          <a:ext cx="1666874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3</xdr:row>
      <xdr:rowOff>0</xdr:rowOff>
    </xdr:from>
    <xdr:to>
      <xdr:col>1</xdr:col>
      <xdr:colOff>314325</xdr:colOff>
      <xdr:row>8</xdr:row>
      <xdr:rowOff>19050</xdr:rowOff>
    </xdr:to>
    <xdr:pic>
      <xdr:nvPicPr>
        <xdr:cNvPr id="4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571500"/>
          <a:ext cx="16097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1"/>
  <sheetViews>
    <sheetView zoomScaleNormal="100" workbookViewId="0">
      <selection activeCell="A4" sqref="A4:H111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0.28515625" style="1" customWidth="1"/>
    <col min="4" max="4" width="20.42578125" customWidth="1"/>
    <col min="5" max="5" width="17.5703125" customWidth="1"/>
    <col min="6" max="7" width="15.5703125" bestFit="1" customWidth="1"/>
    <col min="8" max="8" width="15.5703125" customWidth="1"/>
  </cols>
  <sheetData>
    <row r="5" spans="1:8" x14ac:dyDescent="0.25">
      <c r="A5" t="s">
        <v>26</v>
      </c>
    </row>
    <row r="6" spans="1:8" ht="15.75" x14ac:dyDescent="0.25">
      <c r="A6" s="40" t="s">
        <v>25</v>
      </c>
      <c r="B6" s="40"/>
      <c r="C6" s="40"/>
      <c r="D6" s="40"/>
      <c r="E6" s="40"/>
      <c r="F6" s="40"/>
      <c r="G6" s="40"/>
      <c r="H6" s="40"/>
    </row>
    <row r="7" spans="1:8" ht="15" customHeight="1" x14ac:dyDescent="0.25">
      <c r="A7" s="40" t="s">
        <v>28</v>
      </c>
      <c r="B7" s="40"/>
      <c r="C7" s="40"/>
      <c r="D7" s="40"/>
      <c r="E7" s="40"/>
      <c r="F7" s="40"/>
      <c r="G7" s="40"/>
      <c r="H7" s="40"/>
    </row>
    <row r="8" spans="1:8" ht="15.75" customHeight="1" x14ac:dyDescent="0.25">
      <c r="A8" s="40" t="s">
        <v>99</v>
      </c>
      <c r="B8" s="40"/>
      <c r="C8" s="40"/>
      <c r="D8" s="40"/>
      <c r="E8" s="40"/>
      <c r="F8" s="40"/>
      <c r="G8" s="40"/>
      <c r="H8" s="40"/>
    </row>
    <row r="9" spans="1:8" ht="15.75" x14ac:dyDescent="0.25">
      <c r="A9" s="41" t="s">
        <v>95</v>
      </c>
      <c r="B9" s="41"/>
      <c r="C9" s="41"/>
      <c r="D9" s="41"/>
      <c r="E9" s="41"/>
      <c r="F9" s="41"/>
      <c r="G9" s="41"/>
      <c r="H9" s="41"/>
    </row>
    <row r="10" spans="1:8" ht="15.75" x14ac:dyDescent="0.25">
      <c r="A10" s="2"/>
      <c r="B10" s="4"/>
      <c r="C10" s="4"/>
      <c r="D10" s="3"/>
      <c r="E10" s="2"/>
    </row>
    <row r="11" spans="1:8" ht="31.5" x14ac:dyDescent="0.25">
      <c r="A11" s="5" t="s">
        <v>0</v>
      </c>
      <c r="B11" s="6" t="s">
        <v>93</v>
      </c>
      <c r="C11" s="6" t="s">
        <v>94</v>
      </c>
      <c r="D11" s="7" t="s">
        <v>24</v>
      </c>
      <c r="E11" s="7" t="s">
        <v>23</v>
      </c>
      <c r="F11" s="8" t="s">
        <v>84</v>
      </c>
      <c r="G11" s="8" t="s">
        <v>85</v>
      </c>
      <c r="H11" s="8" t="s">
        <v>86</v>
      </c>
    </row>
    <row r="12" spans="1:8" ht="15.75" x14ac:dyDescent="0.25">
      <c r="A12" s="9" t="s">
        <v>1</v>
      </c>
      <c r="B12" s="10">
        <f>B13+B19+B29+B60</f>
        <v>331473275</v>
      </c>
      <c r="C12" s="10">
        <f>C13+C19+C29+C60</f>
        <v>5000000</v>
      </c>
      <c r="D12" s="10">
        <f>+E12+F12+G12+H12</f>
        <v>108590269.62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</row>
    <row r="13" spans="1:8" ht="31.5" x14ac:dyDescent="0.25">
      <c r="A13" s="12" t="s">
        <v>2</v>
      </c>
      <c r="B13" s="13">
        <f>B14+B15+B16+B17+B18</f>
        <v>233335369</v>
      </c>
      <c r="C13" s="13">
        <v>0</v>
      </c>
      <c r="D13" s="14">
        <f>E13+F13+G13+H13</f>
        <v>72241251.769999996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</row>
    <row r="14" spans="1:8" ht="31.5" x14ac:dyDescent="0.25">
      <c r="A14" s="16" t="s">
        <v>3</v>
      </c>
      <c r="B14" s="17">
        <v>218866730</v>
      </c>
      <c r="C14" s="17">
        <v>7628325</v>
      </c>
      <c r="D14" s="18">
        <f>E14+F14+G14+H14</f>
        <v>70139006.5</v>
      </c>
      <c r="E14" s="19">
        <v>17535026.699999999</v>
      </c>
      <c r="F14" s="4">
        <v>17533526.600000001</v>
      </c>
      <c r="G14" s="4">
        <v>17529826.600000001</v>
      </c>
      <c r="H14" s="4">
        <v>17540626.600000001</v>
      </c>
    </row>
    <row r="15" spans="1:8" ht="15.75" x14ac:dyDescent="0.25">
      <c r="A15" s="16" t="s">
        <v>4</v>
      </c>
      <c r="B15" s="17">
        <v>10028325</v>
      </c>
      <c r="C15" s="17">
        <v>-7628325</v>
      </c>
      <c r="D15" s="18">
        <f t="shared" ref="D15:D78" si="0">E15+F15+G15+H15</f>
        <v>597900</v>
      </c>
      <c r="E15" s="19"/>
      <c r="F15" s="4">
        <v>199300</v>
      </c>
      <c r="G15" s="4">
        <v>199300</v>
      </c>
      <c r="H15" s="4">
        <v>199300</v>
      </c>
    </row>
    <row r="16" spans="1:8" ht="31.5" x14ac:dyDescent="0.25">
      <c r="A16" s="16" t="s">
        <v>29</v>
      </c>
      <c r="B16" s="17">
        <v>0</v>
      </c>
      <c r="C16" s="17">
        <v>0</v>
      </c>
      <c r="D16" s="18">
        <f t="shared" si="0"/>
        <v>0</v>
      </c>
      <c r="E16" s="19"/>
      <c r="F16" s="4"/>
      <c r="G16" s="4"/>
      <c r="H16" s="4"/>
    </row>
    <row r="17" spans="1:8" ht="31.5" x14ac:dyDescent="0.25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</row>
    <row r="18" spans="1:8" ht="31.5" x14ac:dyDescent="0.25">
      <c r="A18" s="16" t="s">
        <v>5</v>
      </c>
      <c r="B18" s="17">
        <v>4440314</v>
      </c>
      <c r="C18" s="17">
        <v>0</v>
      </c>
      <c r="D18" s="18">
        <f t="shared" si="0"/>
        <v>1504345.27</v>
      </c>
      <c r="E18" s="20">
        <v>375845.88</v>
      </c>
      <c r="F18" s="4">
        <v>377420.98</v>
      </c>
      <c r="G18" s="4">
        <v>380927.65</v>
      </c>
      <c r="H18" s="4">
        <v>370150.76</v>
      </c>
    </row>
    <row r="19" spans="1:8" ht="31.5" x14ac:dyDescent="0.25">
      <c r="A19" s="12" t="s">
        <v>6</v>
      </c>
      <c r="B19" s="13">
        <f>B20+B21+B22+B23+B24+B25+B26+B27+B28</f>
        <v>12945000</v>
      </c>
      <c r="C19" s="13">
        <f>C20+C21+C22+C23+C24+C25+C26+C27+C28</f>
        <v>6411700</v>
      </c>
      <c r="D19" s="18">
        <f t="shared" si="0"/>
        <v>9071850.3200000003</v>
      </c>
      <c r="E19" s="15">
        <f>E20+E24</f>
        <v>0</v>
      </c>
      <c r="F19" s="15">
        <f>F20+F24+F21+F25+F27</f>
        <v>6149940.9400000004</v>
      </c>
      <c r="G19" s="15">
        <f>G20+G24+G21+G25+G27</f>
        <v>1043445.29</v>
      </c>
      <c r="H19" s="15">
        <f>H20+H24+H21+H25+H27</f>
        <v>1878464.09</v>
      </c>
    </row>
    <row r="20" spans="1:8" ht="31.5" x14ac:dyDescent="0.25">
      <c r="A20" s="16" t="s">
        <v>7</v>
      </c>
      <c r="B20" s="17">
        <v>8400000</v>
      </c>
      <c r="C20" s="17">
        <v>0</v>
      </c>
      <c r="D20" s="18">
        <f t="shared" si="0"/>
        <v>2408419.7600000002</v>
      </c>
      <c r="E20" s="19"/>
      <c r="F20" s="4">
        <v>854881.65</v>
      </c>
      <c r="G20" s="4">
        <v>919815.51</v>
      </c>
      <c r="H20" s="4">
        <v>633722.6</v>
      </c>
    </row>
    <row r="21" spans="1:8" ht="47.25" x14ac:dyDescent="0.25">
      <c r="A21" s="16" t="s">
        <v>31</v>
      </c>
      <c r="B21" s="17">
        <v>425000</v>
      </c>
      <c r="C21" s="17">
        <v>0</v>
      </c>
      <c r="D21" s="18">
        <f t="shared" si="0"/>
        <v>343037.80000000005</v>
      </c>
      <c r="E21" s="19">
        <v>0</v>
      </c>
      <c r="F21" s="4">
        <v>268379.2</v>
      </c>
      <c r="G21" s="4">
        <v>74658.600000000006</v>
      </c>
      <c r="H21" s="4"/>
    </row>
    <row r="22" spans="1:8" ht="15.75" x14ac:dyDescent="0.25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</row>
    <row r="23" spans="1:8" ht="31.5" x14ac:dyDescent="0.25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</row>
    <row r="24" spans="1:8" ht="31.5" x14ac:dyDescent="0.25">
      <c r="A24" s="16" t="s">
        <v>10</v>
      </c>
      <c r="B24" s="17">
        <v>580000</v>
      </c>
      <c r="C24" s="17">
        <v>0</v>
      </c>
      <c r="D24" s="18">
        <f t="shared" si="0"/>
        <v>110092.23000000001</v>
      </c>
      <c r="E24" s="19"/>
      <c r="F24" s="4">
        <v>40315.17</v>
      </c>
      <c r="G24" s="4">
        <v>34811.18</v>
      </c>
      <c r="H24" s="4">
        <v>34965.879999999997</v>
      </c>
    </row>
    <row r="25" spans="1:8" ht="15.75" x14ac:dyDescent="0.25">
      <c r="A25" s="16" t="s">
        <v>32</v>
      </c>
      <c r="B25" s="17">
        <v>150000</v>
      </c>
      <c r="C25" s="17">
        <v>11700</v>
      </c>
      <c r="D25" s="18">
        <f t="shared" si="0"/>
        <v>11673.72</v>
      </c>
      <c r="E25" s="15">
        <v>0</v>
      </c>
      <c r="F25" s="4">
        <v>11673.72</v>
      </c>
      <c r="G25" s="4"/>
      <c r="H25" s="4"/>
    </row>
    <row r="26" spans="1:8" ht="94.5" x14ac:dyDescent="0.25">
      <c r="A26" s="16" t="s">
        <v>33</v>
      </c>
      <c r="B26" s="17">
        <v>1920000</v>
      </c>
      <c r="C26" s="17">
        <v>300000</v>
      </c>
      <c r="D26" s="18">
        <f t="shared" si="0"/>
        <v>0</v>
      </c>
      <c r="E26" s="19">
        <v>0</v>
      </c>
      <c r="F26" s="4"/>
      <c r="G26" s="4"/>
      <c r="H26" s="4"/>
    </row>
    <row r="27" spans="1:8" ht="63" x14ac:dyDescent="0.25">
      <c r="A27" s="16" t="s">
        <v>34</v>
      </c>
      <c r="B27" s="17">
        <v>770000</v>
      </c>
      <c r="C27" s="17">
        <v>6100000</v>
      </c>
      <c r="D27" s="18">
        <f t="shared" si="0"/>
        <v>6198626.8100000005</v>
      </c>
      <c r="E27" s="19">
        <v>0</v>
      </c>
      <c r="F27" s="4">
        <v>4974691.2</v>
      </c>
      <c r="G27" s="4">
        <v>14160</v>
      </c>
      <c r="H27" s="4">
        <v>1209775.6100000001</v>
      </c>
    </row>
    <row r="28" spans="1:8" ht="47.25" x14ac:dyDescent="0.25">
      <c r="A28" s="16" t="s">
        <v>35</v>
      </c>
      <c r="B28" s="17">
        <v>700000</v>
      </c>
      <c r="C28" s="17">
        <v>0</v>
      </c>
      <c r="D28" s="18">
        <f t="shared" si="0"/>
        <v>0</v>
      </c>
      <c r="E28" s="19">
        <v>0</v>
      </c>
      <c r="F28" s="4"/>
      <c r="G28" s="4"/>
      <c r="H28" s="4"/>
    </row>
    <row r="29" spans="1:8" ht="31.5" x14ac:dyDescent="0.25">
      <c r="A29" s="12" t="s">
        <v>11</v>
      </c>
      <c r="B29" s="13">
        <f>B30+B31+B32+B33+B34+B35+B36+B37+B38</f>
        <v>82942906</v>
      </c>
      <c r="C29" s="13">
        <f>C30+C31+C32+C33+C34+C35+C36+C37+C38</f>
        <v>-2818810.0000000005</v>
      </c>
      <c r="D29" s="14">
        <f>E29+F29+G29+H29</f>
        <v>25124126.549999997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</row>
    <row r="30" spans="1:8" ht="47.25" x14ac:dyDescent="0.25">
      <c r="A30" s="16" t="s">
        <v>12</v>
      </c>
      <c r="B30" s="17">
        <v>38118019</v>
      </c>
      <c r="C30" s="17">
        <v>1022081</v>
      </c>
      <c r="D30" s="18">
        <f t="shared" si="0"/>
        <v>12859736</v>
      </c>
      <c r="E30" s="19">
        <v>3102000</v>
      </c>
      <c r="F30" s="4">
        <v>3555336</v>
      </c>
      <c r="G30" s="4">
        <v>3101380</v>
      </c>
      <c r="H30" s="4">
        <v>3101020</v>
      </c>
    </row>
    <row r="31" spans="1:8" ht="31.5" x14ac:dyDescent="0.25">
      <c r="A31" s="16" t="s">
        <v>13</v>
      </c>
      <c r="B31" s="17">
        <v>26600000</v>
      </c>
      <c r="C31" s="17">
        <v>-8285981</v>
      </c>
      <c r="D31" s="18">
        <f t="shared" si="0"/>
        <v>4175614.08</v>
      </c>
      <c r="E31" s="19">
        <v>0</v>
      </c>
      <c r="F31" s="4">
        <v>2670534.7000000002</v>
      </c>
      <c r="G31" s="4">
        <v>1505079.38</v>
      </c>
      <c r="H31" s="4"/>
    </row>
    <row r="32" spans="1:8" ht="47.25" x14ac:dyDescent="0.25">
      <c r="A32" s="16" t="s">
        <v>36</v>
      </c>
      <c r="B32" s="17">
        <v>1030000</v>
      </c>
      <c r="C32" s="17">
        <v>462619</v>
      </c>
      <c r="D32" s="18">
        <f t="shared" si="0"/>
        <v>498526.4</v>
      </c>
      <c r="E32" s="19">
        <v>0</v>
      </c>
      <c r="F32" s="4">
        <v>330376.40000000002</v>
      </c>
      <c r="G32" s="4">
        <v>0</v>
      </c>
      <c r="H32" s="4">
        <v>168150</v>
      </c>
    </row>
    <row r="33" spans="1:8" ht="31.5" x14ac:dyDescent="0.25">
      <c r="A33" s="16" t="s">
        <v>37</v>
      </c>
      <c r="B33" s="17">
        <v>540000</v>
      </c>
      <c r="C33" s="17">
        <v>597888.30000000005</v>
      </c>
      <c r="D33" s="18">
        <f t="shared" si="0"/>
        <v>183059.3</v>
      </c>
      <c r="E33" s="19">
        <v>0</v>
      </c>
      <c r="F33" s="4">
        <v>183059.3</v>
      </c>
      <c r="G33" s="4"/>
      <c r="H33" s="4"/>
    </row>
    <row r="34" spans="1:8" ht="47.25" x14ac:dyDescent="0.25">
      <c r="A34" s="16" t="s">
        <v>14</v>
      </c>
      <c r="B34" s="17">
        <v>605000</v>
      </c>
      <c r="C34" s="17">
        <v>308569</v>
      </c>
      <c r="D34" s="18">
        <f t="shared" si="0"/>
        <v>39684.22</v>
      </c>
      <c r="E34" s="19">
        <v>0</v>
      </c>
      <c r="F34" s="4">
        <v>11800</v>
      </c>
      <c r="G34" s="4">
        <v>2276.2199999999998</v>
      </c>
      <c r="H34" s="4">
        <v>25608</v>
      </c>
    </row>
    <row r="35" spans="1:8" ht="47.25" x14ac:dyDescent="0.25">
      <c r="A35" s="16" t="s">
        <v>15</v>
      </c>
      <c r="B35" s="17">
        <v>1050000</v>
      </c>
      <c r="C35" s="17">
        <v>168060</v>
      </c>
      <c r="D35" s="18">
        <f t="shared" si="0"/>
        <v>830733.05</v>
      </c>
      <c r="E35" s="21">
        <v>0</v>
      </c>
      <c r="F35" s="4">
        <v>159925.4</v>
      </c>
      <c r="G35" s="4">
        <v>182440.98</v>
      </c>
      <c r="H35" s="4">
        <v>488366.67</v>
      </c>
    </row>
    <row r="36" spans="1:8" ht="63" x14ac:dyDescent="0.25">
      <c r="A36" s="16" t="s">
        <v>16</v>
      </c>
      <c r="B36" s="17">
        <v>12020000</v>
      </c>
      <c r="C36" s="17">
        <v>645780.68000000005</v>
      </c>
      <c r="D36" s="18">
        <f t="shared" si="0"/>
        <v>4152623.7199999997</v>
      </c>
      <c r="E36" s="20"/>
      <c r="F36" s="4">
        <v>2081618.88</v>
      </c>
      <c r="G36" s="4">
        <v>947251.4</v>
      </c>
      <c r="H36" s="4">
        <v>1123753.44</v>
      </c>
    </row>
    <row r="37" spans="1:8" ht="63" x14ac:dyDescent="0.25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</row>
    <row r="38" spans="1:8" ht="31.5" x14ac:dyDescent="0.25">
      <c r="A38" s="16" t="s">
        <v>17</v>
      </c>
      <c r="B38" s="17">
        <v>2979887</v>
      </c>
      <c r="C38" s="17">
        <v>2262173.02</v>
      </c>
      <c r="D38" s="18">
        <f t="shared" si="0"/>
        <v>2384149.7799999998</v>
      </c>
      <c r="E38" s="19"/>
      <c r="F38" s="4">
        <v>1069333.26</v>
      </c>
      <c r="G38" s="4">
        <v>644831.41</v>
      </c>
      <c r="H38" s="4">
        <v>669985.11</v>
      </c>
    </row>
    <row r="39" spans="1:8" ht="31.5" x14ac:dyDescent="0.25">
      <c r="A39" s="12" t="s">
        <v>39</v>
      </c>
      <c r="B39" s="13"/>
      <c r="C39" s="13"/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</row>
    <row r="40" spans="1:8" ht="47.25" x14ac:dyDescent="0.25">
      <c r="A40" s="16" t="s">
        <v>40</v>
      </c>
      <c r="B40" s="17"/>
      <c r="C40" s="17"/>
      <c r="D40" s="18">
        <f t="shared" si="0"/>
        <v>0</v>
      </c>
      <c r="E40" s="15">
        <v>0</v>
      </c>
      <c r="F40" s="4"/>
      <c r="G40" s="4">
        <v>0</v>
      </c>
      <c r="H40" s="4">
        <v>0</v>
      </c>
    </row>
    <row r="41" spans="1:8" ht="63" x14ac:dyDescent="0.25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</row>
    <row r="42" spans="1:8" ht="63" x14ac:dyDescent="0.25">
      <c r="A42" s="16" t="s">
        <v>42</v>
      </c>
      <c r="B42" s="17"/>
      <c r="C42" s="17"/>
      <c r="D42" s="18">
        <f t="shared" si="0"/>
        <v>0</v>
      </c>
      <c r="E42" s="15">
        <v>0</v>
      </c>
      <c r="F42" s="4">
        <v>0</v>
      </c>
      <c r="G42" s="4">
        <v>0</v>
      </c>
      <c r="H42" s="4">
        <v>0</v>
      </c>
    </row>
    <row r="43" spans="1:8" ht="63" x14ac:dyDescent="0.25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</row>
    <row r="44" spans="1:8" ht="63" x14ac:dyDescent="0.25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</row>
    <row r="45" spans="1:8" ht="47.25" x14ac:dyDescent="0.25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</row>
    <row r="46" spans="1:8" ht="63" x14ac:dyDescent="0.25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</row>
    <row r="47" spans="1:8" ht="31.5" x14ac:dyDescent="0.25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</row>
    <row r="48" spans="1:8" ht="47.25" x14ac:dyDescent="0.25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</row>
    <row r="49" spans="1:8" ht="63" x14ac:dyDescent="0.25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</row>
    <row r="50" spans="1:8" ht="63" x14ac:dyDescent="0.25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</row>
    <row r="51" spans="1:8" ht="15.75" x14ac:dyDescent="0.25">
      <c r="A51" s="16"/>
      <c r="B51" s="17"/>
      <c r="C51" s="17"/>
      <c r="D51" s="18">
        <f t="shared" si="0"/>
        <v>0</v>
      </c>
      <c r="E51" s="15"/>
      <c r="F51" s="4"/>
      <c r="G51" s="4"/>
      <c r="H51" s="4"/>
    </row>
    <row r="52" spans="1:8" ht="15.75" x14ac:dyDescent="0.25">
      <c r="A52" s="16"/>
      <c r="B52" s="17"/>
      <c r="C52" s="17"/>
      <c r="D52" s="18">
        <f t="shared" si="0"/>
        <v>0</v>
      </c>
      <c r="E52" s="15"/>
      <c r="F52" s="4"/>
      <c r="G52" s="4"/>
      <c r="H52" s="4"/>
    </row>
    <row r="53" spans="1:8" ht="15.75" x14ac:dyDescent="0.25">
      <c r="A53" s="16"/>
      <c r="B53" s="17"/>
      <c r="C53" s="17"/>
      <c r="D53" s="18"/>
      <c r="E53" s="15"/>
      <c r="F53" s="4"/>
      <c r="G53" s="4"/>
      <c r="H53" s="22" t="s">
        <v>87</v>
      </c>
    </row>
    <row r="54" spans="1:8" ht="15.75" x14ac:dyDescent="0.25">
      <c r="A54" s="16"/>
      <c r="B54" s="17"/>
      <c r="C54" s="17"/>
      <c r="D54" s="18">
        <f t="shared" si="0"/>
        <v>0</v>
      </c>
      <c r="E54" s="15"/>
      <c r="F54" s="4"/>
      <c r="G54" s="4"/>
      <c r="H54" s="4"/>
    </row>
    <row r="55" spans="1:8" ht="15.75" x14ac:dyDescent="0.25">
      <c r="A55" s="16"/>
      <c r="B55" s="17"/>
      <c r="C55" s="17"/>
      <c r="D55" s="18">
        <f t="shared" si="0"/>
        <v>0</v>
      </c>
      <c r="E55" s="15"/>
      <c r="F55" s="4"/>
      <c r="G55" s="4"/>
      <c r="H55" s="4"/>
    </row>
    <row r="56" spans="1:8" ht="63" x14ac:dyDescent="0.25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</row>
    <row r="57" spans="1:8" ht="63" x14ac:dyDescent="0.25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</row>
    <row r="58" spans="1:8" ht="47.25" x14ac:dyDescent="0.25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</row>
    <row r="59" spans="1:8" ht="63" x14ac:dyDescent="0.25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</row>
    <row r="60" spans="1:8" ht="47.25" x14ac:dyDescent="0.25">
      <c r="A60" s="12" t="s">
        <v>18</v>
      </c>
      <c r="B60" s="13">
        <f>B61+B62+B63+B64+B65+B66+B67+B68+B69</f>
        <v>2250000</v>
      </c>
      <c r="C60" s="13">
        <f>C61+C62+C63+C64+C65+C66+C67+C68+C69</f>
        <v>1407110</v>
      </c>
      <c r="D60" s="14">
        <f>E60+F60+G60+H60</f>
        <v>2153040.98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</row>
    <row r="61" spans="1:8" ht="31.5" x14ac:dyDescent="0.25">
      <c r="A61" s="16" t="s">
        <v>19</v>
      </c>
      <c r="B61" s="17">
        <v>750000</v>
      </c>
      <c r="C61" s="17">
        <v>500000</v>
      </c>
      <c r="D61" s="18">
        <f t="shared" si="0"/>
        <v>890284.98</v>
      </c>
      <c r="E61" s="19">
        <v>0</v>
      </c>
      <c r="F61" s="4">
        <v>79774.990000000005</v>
      </c>
      <c r="G61" s="4"/>
      <c r="H61" s="4">
        <v>810509.99</v>
      </c>
    </row>
    <row r="62" spans="1:8" ht="47.25" x14ac:dyDescent="0.25">
      <c r="A62" s="16" t="s">
        <v>55</v>
      </c>
      <c r="B62" s="17">
        <v>200000</v>
      </c>
      <c r="C62" s="17">
        <v>0</v>
      </c>
      <c r="D62" s="18">
        <f t="shared" si="0"/>
        <v>0</v>
      </c>
      <c r="E62" s="15">
        <v>0</v>
      </c>
      <c r="F62" s="4">
        <v>0</v>
      </c>
      <c r="G62" s="4"/>
      <c r="H62" s="4">
        <v>0</v>
      </c>
    </row>
    <row r="63" spans="1:8" ht="63" x14ac:dyDescent="0.25">
      <c r="A63" s="16" t="s">
        <v>56</v>
      </c>
      <c r="B63" s="17">
        <v>100000</v>
      </c>
      <c r="C63" s="17">
        <v>0</v>
      </c>
      <c r="D63" s="18">
        <f t="shared" si="0"/>
        <v>0</v>
      </c>
      <c r="E63" s="15">
        <v>0</v>
      </c>
      <c r="F63" s="4">
        <v>0</v>
      </c>
      <c r="G63" s="4"/>
      <c r="H63" s="4">
        <v>0</v>
      </c>
    </row>
    <row r="64" spans="1:8" ht="63" x14ac:dyDescent="0.25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</row>
    <row r="65" spans="1:8" ht="47.25" x14ac:dyDescent="0.25">
      <c r="A65" s="16" t="s">
        <v>58</v>
      </c>
      <c r="B65" s="17">
        <v>400000</v>
      </c>
      <c r="C65" s="17">
        <v>907110</v>
      </c>
      <c r="D65" s="18">
        <f t="shared" si="0"/>
        <v>842756</v>
      </c>
      <c r="E65" s="15">
        <v>0</v>
      </c>
      <c r="F65" s="4">
        <v>774670</v>
      </c>
      <c r="G65" s="4"/>
      <c r="H65" s="4">
        <v>68086</v>
      </c>
    </row>
    <row r="66" spans="1:8" ht="31.5" x14ac:dyDescent="0.25">
      <c r="A66" s="16" t="s">
        <v>59</v>
      </c>
      <c r="B66" s="17">
        <v>200000</v>
      </c>
      <c r="C66" s="17">
        <v>0</v>
      </c>
      <c r="D66" s="18">
        <f t="shared" si="0"/>
        <v>0</v>
      </c>
      <c r="E66" s="15">
        <v>0</v>
      </c>
      <c r="F66" s="4"/>
      <c r="G66" s="4"/>
      <c r="H66" s="4">
        <v>0</v>
      </c>
    </row>
    <row r="67" spans="1:8" ht="47.25" x14ac:dyDescent="0.25">
      <c r="A67" s="16" t="s">
        <v>60</v>
      </c>
      <c r="B67" s="17">
        <v>600000</v>
      </c>
      <c r="C67" s="17">
        <v>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</row>
    <row r="68" spans="1:8" ht="31.5" x14ac:dyDescent="0.25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</row>
    <row r="69" spans="1:8" ht="63" x14ac:dyDescent="0.25">
      <c r="A69" s="16" t="s">
        <v>62</v>
      </c>
      <c r="B69" s="17"/>
      <c r="C69" s="17"/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</row>
    <row r="70" spans="1:8" ht="15.75" x14ac:dyDescent="0.25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</row>
    <row r="71" spans="1:8" ht="31.5" x14ac:dyDescent="0.25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</row>
    <row r="72" spans="1:8" ht="31.5" x14ac:dyDescent="0.25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</row>
    <row r="73" spans="1:8" ht="63" x14ac:dyDescent="0.25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</row>
    <row r="74" spans="1:8" ht="78.75" x14ac:dyDescent="0.25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</row>
    <row r="75" spans="1:8" ht="47.25" x14ac:dyDescent="0.25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</row>
    <row r="76" spans="1:8" ht="31.5" x14ac:dyDescent="0.25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</row>
    <row r="77" spans="1:8" ht="63" x14ac:dyDescent="0.25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</row>
    <row r="78" spans="1:8" ht="31.5" x14ac:dyDescent="0.25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</row>
    <row r="79" spans="1:8" ht="47.25" x14ac:dyDescent="0.25">
      <c r="A79" s="16" t="s">
        <v>70</v>
      </c>
      <c r="B79" s="17"/>
      <c r="C79" s="17"/>
      <c r="D79" s="18">
        <f t="shared" ref="D79:D101" si="2">E79+F79+G79+H79</f>
        <v>0</v>
      </c>
      <c r="E79" s="15">
        <v>0</v>
      </c>
      <c r="F79" s="4">
        <v>0</v>
      </c>
      <c r="G79" s="4">
        <v>0</v>
      </c>
      <c r="H79" s="4">
        <v>0</v>
      </c>
    </row>
    <row r="80" spans="1:8" ht="12" customHeight="1" x14ac:dyDescent="0.25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</row>
    <row r="81" spans="1:8" ht="15.75" x14ac:dyDescent="0.25">
      <c r="A81" s="16"/>
      <c r="B81" s="17"/>
      <c r="C81" s="17"/>
      <c r="D81" s="18"/>
      <c r="E81" s="15"/>
      <c r="F81" s="4"/>
      <c r="G81" s="22" t="s">
        <v>88</v>
      </c>
      <c r="H81" s="4"/>
    </row>
    <row r="82" spans="1:8" ht="15.75" x14ac:dyDescent="0.25">
      <c r="A82" s="16"/>
      <c r="B82" s="17"/>
      <c r="C82" s="17"/>
      <c r="D82" s="18">
        <f t="shared" si="2"/>
        <v>0</v>
      </c>
      <c r="E82" s="15"/>
      <c r="F82" s="4"/>
      <c r="G82" s="4"/>
      <c r="H82" s="4"/>
    </row>
    <row r="83" spans="1:8" ht="15.75" x14ac:dyDescent="0.25">
      <c r="A83" s="16"/>
      <c r="B83" s="17"/>
      <c r="C83" s="17"/>
      <c r="D83" s="18">
        <f t="shared" si="2"/>
        <v>0</v>
      </c>
      <c r="E83" s="15"/>
      <c r="F83" s="4"/>
      <c r="G83" s="4"/>
      <c r="H83" s="4"/>
    </row>
    <row r="84" spans="1:8" ht="15.75" x14ac:dyDescent="0.25">
      <c r="A84" s="16"/>
      <c r="B84" s="17"/>
      <c r="C84" s="17"/>
      <c r="D84" s="18">
        <f t="shared" si="2"/>
        <v>0</v>
      </c>
      <c r="E84" s="15"/>
      <c r="F84" s="4"/>
      <c r="G84" s="4"/>
      <c r="H84" s="4"/>
    </row>
    <row r="85" spans="1:8" ht="15.75" x14ac:dyDescent="0.25">
      <c r="A85" s="16"/>
      <c r="B85" s="17"/>
      <c r="C85" s="17"/>
      <c r="D85" s="18">
        <f t="shared" si="2"/>
        <v>0</v>
      </c>
      <c r="E85" s="15"/>
      <c r="F85" s="4"/>
      <c r="G85" s="4"/>
      <c r="H85" s="4"/>
    </row>
    <row r="86" spans="1:8" ht="15.75" x14ac:dyDescent="0.25">
      <c r="A86" s="16"/>
      <c r="B86" s="17"/>
      <c r="C86" s="17"/>
      <c r="D86" s="18">
        <f t="shared" si="2"/>
        <v>0</v>
      </c>
      <c r="E86" s="15"/>
      <c r="F86" s="4"/>
      <c r="G86" s="4"/>
      <c r="H86" s="4"/>
    </row>
    <row r="87" spans="1:8" ht="47.25" x14ac:dyDescent="0.25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</row>
    <row r="88" spans="1:8" ht="63" x14ac:dyDescent="0.25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</row>
    <row r="89" spans="1:8" ht="15.75" x14ac:dyDescent="0.25">
      <c r="A89" s="23" t="s">
        <v>73</v>
      </c>
      <c r="B89" s="24">
        <f>B13+B19+B29+B60</f>
        <v>331473275</v>
      </c>
      <c r="C89" s="24">
        <f>C13+C19+C29+C60</f>
        <v>5000000</v>
      </c>
      <c r="D89" s="24">
        <f>E89+F89+G89+H89</f>
        <v>108590269.62</v>
      </c>
      <c r="E89" s="26">
        <f>E36+E30+E24+E20+E18+E15+E14</f>
        <v>21012872.579999998</v>
      </c>
      <c r="F89" s="25">
        <f t="shared" ref="F89:H89" si="3">F60+F29+F19+F13</f>
        <v>35176617.450000003</v>
      </c>
      <c r="G89" s="25">
        <f t="shared" si="3"/>
        <v>25536758.93</v>
      </c>
      <c r="H89" s="25">
        <f t="shared" si="3"/>
        <v>26864020.660000004</v>
      </c>
    </row>
    <row r="90" spans="1:8" ht="31.5" x14ac:dyDescent="0.25">
      <c r="A90" s="9" t="s">
        <v>74</v>
      </c>
      <c r="B90" s="10"/>
      <c r="C90" s="10"/>
      <c r="D90" s="18">
        <f t="shared" si="2"/>
        <v>0</v>
      </c>
      <c r="E90" s="27"/>
      <c r="F90" s="4"/>
      <c r="G90" s="4"/>
      <c r="H90" s="4"/>
    </row>
    <row r="91" spans="1:8" ht="31.5" x14ac:dyDescent="0.25">
      <c r="A91" s="12" t="s">
        <v>75</v>
      </c>
      <c r="B91" s="13"/>
      <c r="C91" s="13"/>
      <c r="D91" s="18">
        <f t="shared" si="2"/>
        <v>0</v>
      </c>
      <c r="E91" s="28">
        <v>0</v>
      </c>
      <c r="F91" s="4">
        <v>0</v>
      </c>
      <c r="G91" s="4">
        <v>0</v>
      </c>
      <c r="H91" s="4">
        <v>0</v>
      </c>
    </row>
    <row r="92" spans="1:8" ht="47.25" x14ac:dyDescent="0.25">
      <c r="A92" s="16" t="s">
        <v>76</v>
      </c>
      <c r="B92" s="17"/>
      <c r="C92" s="17"/>
      <c r="D92" s="18">
        <f t="shared" si="2"/>
        <v>0</v>
      </c>
      <c r="E92" s="29">
        <v>0</v>
      </c>
      <c r="F92" s="4">
        <v>0</v>
      </c>
      <c r="G92" s="4">
        <v>0</v>
      </c>
      <c r="H92" s="4">
        <v>0</v>
      </c>
    </row>
    <row r="93" spans="1:8" ht="47.25" x14ac:dyDescent="0.25">
      <c r="A93" s="16" t="s">
        <v>77</v>
      </c>
      <c r="B93" s="17"/>
      <c r="C93" s="17"/>
      <c r="D93" s="18">
        <f t="shared" si="2"/>
        <v>0</v>
      </c>
      <c r="E93" s="29">
        <v>0</v>
      </c>
      <c r="F93" s="4">
        <v>0</v>
      </c>
      <c r="G93" s="4">
        <v>0</v>
      </c>
      <c r="H93" s="4">
        <v>0</v>
      </c>
    </row>
    <row r="94" spans="1:8" ht="31.5" x14ac:dyDescent="0.25">
      <c r="A94" s="12" t="s">
        <v>78</v>
      </c>
      <c r="B94" s="13"/>
      <c r="C94" s="13"/>
      <c r="D94" s="18">
        <f t="shared" si="2"/>
        <v>0</v>
      </c>
      <c r="E94" s="28">
        <v>0</v>
      </c>
      <c r="F94" s="4">
        <v>0</v>
      </c>
      <c r="G94" s="4">
        <v>0</v>
      </c>
      <c r="H94" s="4">
        <v>0</v>
      </c>
    </row>
    <row r="95" spans="1:8" ht="31.5" x14ac:dyDescent="0.25">
      <c r="A95" s="16" t="s">
        <v>79</v>
      </c>
      <c r="B95" s="17"/>
      <c r="C95" s="17"/>
      <c r="D95" s="18">
        <f t="shared" si="2"/>
        <v>0</v>
      </c>
      <c r="E95" s="29">
        <v>0</v>
      </c>
      <c r="F95" s="4">
        <v>0</v>
      </c>
      <c r="G95" s="4">
        <v>0</v>
      </c>
      <c r="H95" s="4">
        <v>0</v>
      </c>
    </row>
    <row r="96" spans="1:8" ht="47.25" x14ac:dyDescent="0.25">
      <c r="A96" s="16" t="s">
        <v>80</v>
      </c>
      <c r="B96" s="17"/>
      <c r="C96" s="17"/>
      <c r="D96" s="18">
        <f t="shared" si="2"/>
        <v>0</v>
      </c>
      <c r="E96" s="29">
        <v>0</v>
      </c>
      <c r="F96" s="4">
        <v>0</v>
      </c>
      <c r="G96" s="4">
        <v>0</v>
      </c>
      <c r="H96" s="4">
        <v>0</v>
      </c>
    </row>
    <row r="97" spans="1:8" ht="31.5" x14ac:dyDescent="0.25">
      <c r="A97" s="12" t="s">
        <v>81</v>
      </c>
      <c r="B97" s="13"/>
      <c r="C97" s="13"/>
      <c r="D97" s="18">
        <f t="shared" si="2"/>
        <v>0</v>
      </c>
      <c r="E97" s="28">
        <v>0</v>
      </c>
      <c r="F97" s="4">
        <v>0</v>
      </c>
      <c r="G97" s="4">
        <v>0</v>
      </c>
      <c r="H97" s="4">
        <v>0</v>
      </c>
    </row>
    <row r="98" spans="1:8" ht="47.25" x14ac:dyDescent="0.25">
      <c r="A98" s="16" t="s">
        <v>82</v>
      </c>
      <c r="B98" s="17"/>
      <c r="C98" s="17"/>
      <c r="D98" s="18">
        <f t="shared" si="2"/>
        <v>0</v>
      </c>
      <c r="E98" s="29">
        <v>0</v>
      </c>
      <c r="F98" s="30">
        <v>0</v>
      </c>
      <c r="G98" s="4">
        <v>0</v>
      </c>
      <c r="H98" s="4">
        <v>0</v>
      </c>
    </row>
    <row r="99" spans="1:8" ht="31.5" x14ac:dyDescent="0.25">
      <c r="A99" s="23" t="s">
        <v>83</v>
      </c>
      <c r="B99" s="31"/>
      <c r="C99" s="31"/>
      <c r="D99" s="31">
        <f t="shared" si="2"/>
        <v>0</v>
      </c>
      <c r="E99" s="32">
        <v>0</v>
      </c>
      <c r="F99" s="33">
        <v>0</v>
      </c>
      <c r="G99" s="33">
        <v>0</v>
      </c>
      <c r="H99" s="33">
        <v>0</v>
      </c>
    </row>
    <row r="100" spans="1:8" ht="15.75" x14ac:dyDescent="0.25">
      <c r="A100" s="2"/>
      <c r="B100" s="4"/>
      <c r="C100" s="4"/>
      <c r="D100" s="18">
        <f t="shared" si="2"/>
        <v>0</v>
      </c>
      <c r="E100" s="2"/>
      <c r="F100" s="4"/>
      <c r="G100" s="4"/>
      <c r="H100" s="4"/>
    </row>
    <row r="101" spans="1:8" ht="47.25" x14ac:dyDescent="0.25">
      <c r="A101" s="34" t="s">
        <v>22</v>
      </c>
      <c r="B101" s="35"/>
      <c r="C101" s="35"/>
      <c r="D101" s="36">
        <f t="shared" si="2"/>
        <v>108590269.62</v>
      </c>
      <c r="E101" s="36">
        <f>+E89</f>
        <v>21012872.579999998</v>
      </c>
      <c r="F101" s="36">
        <f>F89</f>
        <v>35176617.450000003</v>
      </c>
      <c r="G101" s="36">
        <f t="shared" ref="G101:H101" si="4">G89</f>
        <v>25536758.93</v>
      </c>
      <c r="H101" s="36">
        <f t="shared" si="4"/>
        <v>26864020.660000004</v>
      </c>
    </row>
    <row r="102" spans="1:8" ht="15.75" x14ac:dyDescent="0.25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8" ht="15.75" x14ac:dyDescent="0.25">
      <c r="A103" s="2" t="s">
        <v>97</v>
      </c>
      <c r="B103" s="4"/>
      <c r="C103" s="4"/>
      <c r="D103" s="2"/>
      <c r="E103" s="2"/>
      <c r="F103" s="2"/>
      <c r="G103" s="2"/>
      <c r="H103" s="2"/>
    </row>
    <row r="104" spans="1:8" ht="15.75" x14ac:dyDescent="0.25">
      <c r="A104" s="2" t="s">
        <v>98</v>
      </c>
      <c r="B104" s="4"/>
      <c r="C104" s="4"/>
      <c r="D104" s="2"/>
      <c r="E104" s="2"/>
      <c r="F104" s="2"/>
      <c r="G104" s="2"/>
      <c r="H104" s="2"/>
    </row>
    <row r="105" spans="1:8" ht="15.75" x14ac:dyDescent="0.25">
      <c r="A105" s="2"/>
      <c r="B105" s="4"/>
      <c r="C105" s="4"/>
      <c r="D105" s="2"/>
      <c r="E105" s="2"/>
      <c r="F105" s="2"/>
      <c r="G105" s="2"/>
      <c r="H105" s="2"/>
    </row>
    <row r="106" spans="1:8" ht="15.75" x14ac:dyDescent="0.25">
      <c r="A106" s="2"/>
      <c r="B106" s="4"/>
      <c r="C106" s="4"/>
      <c r="D106" s="2"/>
      <c r="E106" s="2"/>
      <c r="F106" s="2"/>
      <c r="G106" s="2"/>
      <c r="H106" s="2"/>
    </row>
    <row r="107" spans="1:8" ht="15.75" x14ac:dyDescent="0.25">
      <c r="A107" s="37" t="s">
        <v>100</v>
      </c>
      <c r="B107" s="11"/>
      <c r="C107" s="11"/>
      <c r="D107" s="37"/>
      <c r="E107" s="2"/>
      <c r="F107" s="2"/>
      <c r="G107" s="2"/>
      <c r="H107" s="2"/>
    </row>
    <row r="108" spans="1:8" ht="15.75" x14ac:dyDescent="0.25">
      <c r="A108" s="2" t="s">
        <v>101</v>
      </c>
      <c r="B108" s="4"/>
      <c r="C108" s="4"/>
      <c r="D108" s="2"/>
      <c r="E108" s="2"/>
      <c r="F108" s="2"/>
      <c r="G108" s="2"/>
      <c r="H108" s="2"/>
    </row>
    <row r="109" spans="1:8" ht="15.75" x14ac:dyDescent="0.25">
      <c r="A109" s="38" t="s">
        <v>102</v>
      </c>
      <c r="B109" s="18"/>
      <c r="C109" s="18"/>
      <c r="D109" s="38"/>
      <c r="E109" s="38"/>
      <c r="F109" s="38"/>
      <c r="G109" s="38"/>
      <c r="H109" s="38"/>
    </row>
    <row r="110" spans="1:8" ht="15.75" x14ac:dyDescent="0.25">
      <c r="A110" s="38"/>
      <c r="B110" s="18"/>
      <c r="C110" s="18"/>
      <c r="D110" s="38"/>
      <c r="E110" s="38"/>
      <c r="F110" s="38"/>
      <c r="G110" s="38"/>
      <c r="H110" s="38"/>
    </row>
    <row r="111" spans="1:8" ht="15.75" x14ac:dyDescent="0.25">
      <c r="A111" s="2"/>
      <c r="B111" s="4"/>
      <c r="C111" s="4"/>
      <c r="D111" s="2"/>
      <c r="E111" s="2"/>
      <c r="F111" s="2"/>
      <c r="G111" s="39" t="s">
        <v>89</v>
      </c>
      <c r="H111" s="2"/>
    </row>
  </sheetData>
  <mergeCells count="4">
    <mergeCell ref="A6:H6"/>
    <mergeCell ref="A7:H7"/>
    <mergeCell ref="A8:H8"/>
    <mergeCell ref="A9:H9"/>
  </mergeCells>
  <pageMargins left="0.23622047244094491" right="0" top="0.19685039370078741" bottom="0.35433070866141736" header="0.31496062992125984" footer="0.31496062992125984"/>
  <pageSetup scale="85" orientation="landscape" r:id="rId1"/>
  <rowBreaks count="1" manualBreakCount="1">
    <brk id="7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1"/>
  <sheetViews>
    <sheetView tabSelected="1" topLeftCell="A91" zoomScaleNormal="100" workbookViewId="0">
      <selection sqref="A1:H111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0.28515625" style="1" customWidth="1"/>
    <col min="4" max="4" width="20.42578125" customWidth="1"/>
    <col min="5" max="5" width="17.5703125" customWidth="1"/>
    <col min="6" max="7" width="15.5703125" bestFit="1" customWidth="1"/>
    <col min="8" max="8" width="15.5703125" customWidth="1"/>
  </cols>
  <sheetData>
    <row r="5" spans="1:8" x14ac:dyDescent="0.25">
      <c r="A5" t="s">
        <v>26</v>
      </c>
    </row>
    <row r="6" spans="1:8" ht="15.75" x14ac:dyDescent="0.25">
      <c r="A6" s="40" t="s">
        <v>25</v>
      </c>
      <c r="B6" s="40"/>
      <c r="C6" s="40"/>
      <c r="D6" s="40"/>
      <c r="E6" s="40"/>
      <c r="F6" s="40"/>
      <c r="G6" s="40"/>
      <c r="H6" s="40"/>
    </row>
    <row r="7" spans="1:8" ht="15" customHeight="1" x14ac:dyDescent="0.25">
      <c r="A7" s="40" t="s">
        <v>28</v>
      </c>
      <c r="B7" s="40"/>
      <c r="C7" s="40"/>
      <c r="D7" s="40"/>
      <c r="E7" s="40"/>
      <c r="F7" s="40"/>
      <c r="G7" s="40"/>
      <c r="H7" s="40"/>
    </row>
    <row r="8" spans="1:8" ht="15.75" customHeight="1" x14ac:dyDescent="0.25">
      <c r="A8" s="40" t="s">
        <v>96</v>
      </c>
      <c r="B8" s="40"/>
      <c r="C8" s="40"/>
      <c r="D8" s="40"/>
      <c r="E8" s="40"/>
      <c r="F8" s="40"/>
      <c r="G8" s="40"/>
      <c r="H8" s="40"/>
    </row>
    <row r="9" spans="1:8" ht="15.75" x14ac:dyDescent="0.25">
      <c r="A9" s="41" t="s">
        <v>95</v>
      </c>
      <c r="B9" s="41"/>
      <c r="C9" s="41"/>
      <c r="D9" s="41"/>
      <c r="E9" s="41"/>
      <c r="F9" s="41"/>
      <c r="G9" s="41"/>
      <c r="H9" s="41"/>
    </row>
    <row r="10" spans="1:8" ht="15.75" x14ac:dyDescent="0.25">
      <c r="A10" s="2"/>
      <c r="B10" s="4"/>
      <c r="C10" s="4"/>
      <c r="D10" s="3"/>
      <c r="E10" s="2"/>
    </row>
    <row r="11" spans="1:8" ht="31.5" x14ac:dyDescent="0.25">
      <c r="A11" s="5" t="s">
        <v>0</v>
      </c>
      <c r="B11" s="6" t="s">
        <v>93</v>
      </c>
      <c r="C11" s="6" t="s">
        <v>94</v>
      </c>
      <c r="D11" s="7" t="s">
        <v>24</v>
      </c>
      <c r="E11" s="7" t="s">
        <v>23</v>
      </c>
      <c r="F11" s="8" t="s">
        <v>84</v>
      </c>
      <c r="G11" s="8" t="s">
        <v>85</v>
      </c>
      <c r="H11" s="8" t="s">
        <v>86</v>
      </c>
    </row>
    <row r="12" spans="1:8" ht="15.75" x14ac:dyDescent="0.25">
      <c r="A12" s="9" t="s">
        <v>1</v>
      </c>
      <c r="B12" s="10">
        <f>B13+B19+B29+B60</f>
        <v>331473275</v>
      </c>
      <c r="C12" s="10">
        <f>C13+C19+C29+C60</f>
        <v>5000000</v>
      </c>
      <c r="D12" s="10">
        <f>+E12+F12+G12+H12</f>
        <v>108590269.62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</row>
    <row r="13" spans="1:8" ht="31.5" x14ac:dyDescent="0.25">
      <c r="A13" s="12" t="s">
        <v>2</v>
      </c>
      <c r="B13" s="13">
        <f>B14+B15+B16+B17+B18</f>
        <v>233335369</v>
      </c>
      <c r="C13" s="13">
        <v>0</v>
      </c>
      <c r="D13" s="14">
        <f>E13+F13+G13+H13</f>
        <v>72241251.769999996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</row>
    <row r="14" spans="1:8" ht="31.5" x14ac:dyDescent="0.25">
      <c r="A14" s="16" t="s">
        <v>3</v>
      </c>
      <c r="B14" s="17">
        <v>218866730</v>
      </c>
      <c r="C14" s="17">
        <v>7628325</v>
      </c>
      <c r="D14" s="18">
        <f>E14+F14+G14+H14</f>
        <v>70139006.5</v>
      </c>
      <c r="E14" s="19">
        <v>17535026.699999999</v>
      </c>
      <c r="F14" s="4">
        <v>17533526.600000001</v>
      </c>
      <c r="G14" s="4">
        <v>17529826.600000001</v>
      </c>
      <c r="H14" s="4">
        <v>17540626.600000001</v>
      </c>
    </row>
    <row r="15" spans="1:8" ht="15.75" x14ac:dyDescent="0.25">
      <c r="A15" s="16" t="s">
        <v>4</v>
      </c>
      <c r="B15" s="17">
        <v>10028325</v>
      </c>
      <c r="C15" s="17">
        <v>-7628325</v>
      </c>
      <c r="D15" s="18">
        <f t="shared" ref="D15:D78" si="0">E15+F15+G15+H15</f>
        <v>597900</v>
      </c>
      <c r="E15" s="19"/>
      <c r="F15" s="4">
        <v>199300</v>
      </c>
      <c r="G15" s="4">
        <v>199300</v>
      </c>
      <c r="H15" s="4">
        <v>199300</v>
      </c>
    </row>
    <row r="16" spans="1:8" ht="31.5" x14ac:dyDescent="0.25">
      <c r="A16" s="16" t="s">
        <v>29</v>
      </c>
      <c r="B16" s="17">
        <v>0</v>
      </c>
      <c r="C16" s="17">
        <v>0</v>
      </c>
      <c r="D16" s="18">
        <f t="shared" si="0"/>
        <v>0</v>
      </c>
      <c r="E16" s="19"/>
      <c r="F16" s="4"/>
      <c r="G16" s="4"/>
      <c r="H16" s="4"/>
    </row>
    <row r="17" spans="1:8" ht="31.5" x14ac:dyDescent="0.25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</row>
    <row r="18" spans="1:8" ht="31.5" x14ac:dyDescent="0.25">
      <c r="A18" s="16" t="s">
        <v>5</v>
      </c>
      <c r="B18" s="17">
        <v>4440314</v>
      </c>
      <c r="C18" s="17">
        <v>0</v>
      </c>
      <c r="D18" s="18">
        <f t="shared" si="0"/>
        <v>1504345.27</v>
      </c>
      <c r="E18" s="20">
        <v>375845.88</v>
      </c>
      <c r="F18" s="4">
        <v>377420.98</v>
      </c>
      <c r="G18" s="4">
        <v>380927.65</v>
      </c>
      <c r="H18" s="4">
        <v>370150.76</v>
      </c>
    </row>
    <row r="19" spans="1:8" ht="31.5" x14ac:dyDescent="0.25">
      <c r="A19" s="12" t="s">
        <v>6</v>
      </c>
      <c r="B19" s="13">
        <f>B20+B21+B22+B23+B24+B25+B26+B27+B28</f>
        <v>12945000</v>
      </c>
      <c r="C19" s="13">
        <f>C20+C21+C22+C23+C24+C25+C26+C27+C28</f>
        <v>6411700</v>
      </c>
      <c r="D19" s="18">
        <f t="shared" si="0"/>
        <v>9071850.3200000003</v>
      </c>
      <c r="E19" s="15">
        <f>E20+E24</f>
        <v>0</v>
      </c>
      <c r="F19" s="15">
        <f>F20+F24+F21+F25+F27</f>
        <v>6149940.9400000004</v>
      </c>
      <c r="G19" s="15">
        <f>G20+G24+G21+G25+G27</f>
        <v>1043445.29</v>
      </c>
      <c r="H19" s="15">
        <f>H20+H24+H21+H25+H27</f>
        <v>1878464.09</v>
      </c>
    </row>
    <row r="20" spans="1:8" ht="31.5" x14ac:dyDescent="0.25">
      <c r="A20" s="16" t="s">
        <v>7</v>
      </c>
      <c r="B20" s="17">
        <v>8400000</v>
      </c>
      <c r="C20" s="17">
        <v>0</v>
      </c>
      <c r="D20" s="18">
        <f t="shared" si="0"/>
        <v>2408419.7600000002</v>
      </c>
      <c r="E20" s="19"/>
      <c r="F20" s="4">
        <v>854881.65</v>
      </c>
      <c r="G20" s="4">
        <v>919815.51</v>
      </c>
      <c r="H20" s="4">
        <v>633722.6</v>
      </c>
    </row>
    <row r="21" spans="1:8" ht="47.25" x14ac:dyDescent="0.25">
      <c r="A21" s="16" t="s">
        <v>31</v>
      </c>
      <c r="B21" s="17">
        <v>425000</v>
      </c>
      <c r="C21" s="17">
        <v>0</v>
      </c>
      <c r="D21" s="18">
        <f t="shared" si="0"/>
        <v>343037.80000000005</v>
      </c>
      <c r="E21" s="19">
        <v>0</v>
      </c>
      <c r="F21" s="4">
        <v>268379.2</v>
      </c>
      <c r="G21" s="4">
        <v>74658.600000000006</v>
      </c>
      <c r="H21" s="4"/>
    </row>
    <row r="22" spans="1:8" ht="15.75" x14ac:dyDescent="0.25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</row>
    <row r="23" spans="1:8" ht="31.5" x14ac:dyDescent="0.25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</row>
    <row r="24" spans="1:8" ht="31.5" x14ac:dyDescent="0.25">
      <c r="A24" s="16" t="s">
        <v>10</v>
      </c>
      <c r="B24" s="17">
        <v>580000</v>
      </c>
      <c r="C24" s="17">
        <v>0</v>
      </c>
      <c r="D24" s="18">
        <f t="shared" si="0"/>
        <v>110092.23000000001</v>
      </c>
      <c r="E24" s="19"/>
      <c r="F24" s="4">
        <v>40315.17</v>
      </c>
      <c r="G24" s="4">
        <v>34811.18</v>
      </c>
      <c r="H24" s="4">
        <v>34965.879999999997</v>
      </c>
    </row>
    <row r="25" spans="1:8" ht="15.75" x14ac:dyDescent="0.25">
      <c r="A25" s="16" t="s">
        <v>32</v>
      </c>
      <c r="B25" s="17">
        <v>150000</v>
      </c>
      <c r="C25" s="17">
        <v>11700</v>
      </c>
      <c r="D25" s="18">
        <f t="shared" si="0"/>
        <v>11673.72</v>
      </c>
      <c r="E25" s="15">
        <v>0</v>
      </c>
      <c r="F25" s="4">
        <v>11673.72</v>
      </c>
      <c r="G25" s="4"/>
      <c r="H25" s="4"/>
    </row>
    <row r="26" spans="1:8" ht="94.5" x14ac:dyDescent="0.25">
      <c r="A26" s="16" t="s">
        <v>33</v>
      </c>
      <c r="B26" s="17">
        <v>1920000</v>
      </c>
      <c r="C26" s="17">
        <v>300000</v>
      </c>
      <c r="D26" s="18">
        <f t="shared" si="0"/>
        <v>0</v>
      </c>
      <c r="E26" s="19">
        <v>0</v>
      </c>
      <c r="F26" s="4"/>
      <c r="G26" s="4"/>
      <c r="H26" s="4"/>
    </row>
    <row r="27" spans="1:8" ht="63" x14ac:dyDescent="0.25">
      <c r="A27" s="16" t="s">
        <v>34</v>
      </c>
      <c r="B27" s="17">
        <v>770000</v>
      </c>
      <c r="C27" s="17">
        <v>6100000</v>
      </c>
      <c r="D27" s="18">
        <f t="shared" si="0"/>
        <v>6198626.8100000005</v>
      </c>
      <c r="E27" s="19">
        <v>0</v>
      </c>
      <c r="F27" s="4">
        <v>4974691.2</v>
      </c>
      <c r="G27" s="4">
        <v>14160</v>
      </c>
      <c r="H27" s="4">
        <v>1209775.6100000001</v>
      </c>
    </row>
    <row r="28" spans="1:8" ht="47.25" x14ac:dyDescent="0.25">
      <c r="A28" s="16" t="s">
        <v>35</v>
      </c>
      <c r="B28" s="17">
        <v>700000</v>
      </c>
      <c r="C28" s="17">
        <v>0</v>
      </c>
      <c r="D28" s="18">
        <f t="shared" si="0"/>
        <v>0</v>
      </c>
      <c r="E28" s="19">
        <v>0</v>
      </c>
      <c r="F28" s="4"/>
      <c r="G28" s="4"/>
      <c r="H28" s="4"/>
    </row>
    <row r="29" spans="1:8" ht="31.5" x14ac:dyDescent="0.25">
      <c r="A29" s="12" t="s">
        <v>11</v>
      </c>
      <c r="B29" s="13">
        <f>B30+B31+B32+B33+B34+B35+B36+B37+B38</f>
        <v>82942906</v>
      </c>
      <c r="C29" s="13">
        <f>C30+C31+C32+C33+C34+C35+C36+C37+C38</f>
        <v>-2818810.0000000005</v>
      </c>
      <c r="D29" s="14">
        <f>E29+F29+G29+H29</f>
        <v>25124126.549999997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</row>
    <row r="30" spans="1:8" ht="47.25" x14ac:dyDescent="0.25">
      <c r="A30" s="16" t="s">
        <v>12</v>
      </c>
      <c r="B30" s="17">
        <v>38118019</v>
      </c>
      <c r="C30" s="17">
        <v>1022081</v>
      </c>
      <c r="D30" s="18">
        <f t="shared" si="0"/>
        <v>12859736</v>
      </c>
      <c r="E30" s="19">
        <v>3102000</v>
      </c>
      <c r="F30" s="4">
        <v>3555336</v>
      </c>
      <c r="G30" s="4">
        <v>3101380</v>
      </c>
      <c r="H30" s="4">
        <v>3101020</v>
      </c>
    </row>
    <row r="31" spans="1:8" ht="31.5" x14ac:dyDescent="0.25">
      <c r="A31" s="16" t="s">
        <v>13</v>
      </c>
      <c r="B31" s="17">
        <v>26600000</v>
      </c>
      <c r="C31" s="17">
        <v>-8285981</v>
      </c>
      <c r="D31" s="18">
        <f t="shared" si="0"/>
        <v>4175614.08</v>
      </c>
      <c r="E31" s="19">
        <v>0</v>
      </c>
      <c r="F31" s="4">
        <v>2670534.7000000002</v>
      </c>
      <c r="G31" s="4">
        <v>1505079.38</v>
      </c>
      <c r="H31" s="4"/>
    </row>
    <row r="32" spans="1:8" ht="47.25" x14ac:dyDescent="0.25">
      <c r="A32" s="16" t="s">
        <v>36</v>
      </c>
      <c r="B32" s="17">
        <v>1030000</v>
      </c>
      <c r="C32" s="17">
        <v>462619</v>
      </c>
      <c r="D32" s="18">
        <f t="shared" si="0"/>
        <v>498526.4</v>
      </c>
      <c r="E32" s="19">
        <v>0</v>
      </c>
      <c r="F32" s="4">
        <v>330376.40000000002</v>
      </c>
      <c r="G32" s="4">
        <v>0</v>
      </c>
      <c r="H32" s="4">
        <v>168150</v>
      </c>
    </row>
    <row r="33" spans="1:8" ht="31.5" x14ac:dyDescent="0.25">
      <c r="A33" s="16" t="s">
        <v>37</v>
      </c>
      <c r="B33" s="17">
        <v>540000</v>
      </c>
      <c r="C33" s="17">
        <v>597888.30000000005</v>
      </c>
      <c r="D33" s="18">
        <f t="shared" si="0"/>
        <v>183059.3</v>
      </c>
      <c r="E33" s="19">
        <v>0</v>
      </c>
      <c r="F33" s="4">
        <v>183059.3</v>
      </c>
      <c r="G33" s="4"/>
      <c r="H33" s="4"/>
    </row>
    <row r="34" spans="1:8" ht="47.25" x14ac:dyDescent="0.25">
      <c r="A34" s="16" t="s">
        <v>14</v>
      </c>
      <c r="B34" s="17">
        <v>605000</v>
      </c>
      <c r="C34" s="17">
        <v>308569</v>
      </c>
      <c r="D34" s="18">
        <f t="shared" si="0"/>
        <v>39684.22</v>
      </c>
      <c r="E34" s="19">
        <v>0</v>
      </c>
      <c r="F34" s="4">
        <v>11800</v>
      </c>
      <c r="G34" s="4">
        <v>2276.2199999999998</v>
      </c>
      <c r="H34" s="4">
        <v>25608</v>
      </c>
    </row>
    <row r="35" spans="1:8" ht="47.25" x14ac:dyDescent="0.25">
      <c r="A35" s="16" t="s">
        <v>15</v>
      </c>
      <c r="B35" s="17">
        <v>1050000</v>
      </c>
      <c r="C35" s="17">
        <v>168060</v>
      </c>
      <c r="D35" s="18">
        <f t="shared" si="0"/>
        <v>830733.05</v>
      </c>
      <c r="E35" s="21">
        <v>0</v>
      </c>
      <c r="F35" s="4">
        <v>159925.4</v>
      </c>
      <c r="G35" s="4">
        <v>182440.98</v>
      </c>
      <c r="H35" s="4">
        <v>488366.67</v>
      </c>
    </row>
    <row r="36" spans="1:8" ht="63" x14ac:dyDescent="0.25">
      <c r="A36" s="16" t="s">
        <v>16</v>
      </c>
      <c r="B36" s="17">
        <v>12020000</v>
      </c>
      <c r="C36" s="17">
        <v>645780.68000000005</v>
      </c>
      <c r="D36" s="18">
        <f t="shared" si="0"/>
        <v>4152623.7199999997</v>
      </c>
      <c r="E36" s="20"/>
      <c r="F36" s="4">
        <v>2081618.88</v>
      </c>
      <c r="G36" s="4">
        <v>947251.4</v>
      </c>
      <c r="H36" s="4">
        <v>1123753.44</v>
      </c>
    </row>
    <row r="37" spans="1:8" ht="63" x14ac:dyDescent="0.25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</row>
    <row r="38" spans="1:8" ht="31.5" x14ac:dyDescent="0.25">
      <c r="A38" s="16" t="s">
        <v>17</v>
      </c>
      <c r="B38" s="17">
        <v>2979887</v>
      </c>
      <c r="C38" s="17">
        <v>2262173.02</v>
      </c>
      <c r="D38" s="18">
        <f t="shared" si="0"/>
        <v>2384149.7799999998</v>
      </c>
      <c r="E38" s="19"/>
      <c r="F38" s="4">
        <v>1069333.26</v>
      </c>
      <c r="G38" s="4">
        <v>644831.41</v>
      </c>
      <c r="H38" s="4">
        <v>669985.11</v>
      </c>
    </row>
    <row r="39" spans="1:8" ht="31.5" x14ac:dyDescent="0.25">
      <c r="A39" s="12" t="s">
        <v>39</v>
      </c>
      <c r="B39" s="13"/>
      <c r="C39" s="13"/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</row>
    <row r="40" spans="1:8" ht="47.25" x14ac:dyDescent="0.25">
      <c r="A40" s="16" t="s">
        <v>40</v>
      </c>
      <c r="B40" s="17"/>
      <c r="C40" s="17"/>
      <c r="D40" s="18">
        <f t="shared" si="0"/>
        <v>0</v>
      </c>
      <c r="E40" s="15">
        <v>0</v>
      </c>
      <c r="F40" s="4"/>
      <c r="G40" s="4">
        <v>0</v>
      </c>
      <c r="H40" s="4">
        <v>0</v>
      </c>
    </row>
    <row r="41" spans="1:8" ht="63" x14ac:dyDescent="0.25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</row>
    <row r="42" spans="1:8" ht="63" x14ac:dyDescent="0.25">
      <c r="A42" s="16" t="s">
        <v>42</v>
      </c>
      <c r="B42" s="17"/>
      <c r="C42" s="17"/>
      <c r="D42" s="18">
        <f t="shared" si="0"/>
        <v>0</v>
      </c>
      <c r="E42" s="15">
        <v>0</v>
      </c>
      <c r="F42" s="4">
        <v>0</v>
      </c>
      <c r="G42" s="4">
        <v>0</v>
      </c>
      <c r="H42" s="4">
        <v>0</v>
      </c>
    </row>
    <row r="43" spans="1:8" ht="63" x14ac:dyDescent="0.25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</row>
    <row r="44" spans="1:8" ht="63" x14ac:dyDescent="0.25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</row>
    <row r="45" spans="1:8" ht="47.25" x14ac:dyDescent="0.25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</row>
    <row r="46" spans="1:8" ht="63" x14ac:dyDescent="0.25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</row>
    <row r="47" spans="1:8" ht="31.5" x14ac:dyDescent="0.25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</row>
    <row r="48" spans="1:8" ht="47.25" x14ac:dyDescent="0.25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</row>
    <row r="49" spans="1:8" ht="63" x14ac:dyDescent="0.25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</row>
    <row r="50" spans="1:8" ht="63" x14ac:dyDescent="0.25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</row>
    <row r="51" spans="1:8" ht="15.75" x14ac:dyDescent="0.25">
      <c r="A51" s="16"/>
      <c r="B51" s="17"/>
      <c r="C51" s="17"/>
      <c r="D51" s="18">
        <f t="shared" si="0"/>
        <v>0</v>
      </c>
      <c r="E51" s="15"/>
      <c r="F51" s="4"/>
      <c r="G51" s="4"/>
      <c r="H51" s="4"/>
    </row>
    <row r="52" spans="1:8" ht="15.75" x14ac:dyDescent="0.25">
      <c r="A52" s="16"/>
      <c r="B52" s="17"/>
      <c r="C52" s="17"/>
      <c r="D52" s="18">
        <f t="shared" si="0"/>
        <v>0</v>
      </c>
      <c r="E52" s="15"/>
      <c r="F52" s="4"/>
      <c r="G52" s="4"/>
      <c r="H52" s="4"/>
    </row>
    <row r="53" spans="1:8" ht="15.75" x14ac:dyDescent="0.25">
      <c r="A53" s="16"/>
      <c r="B53" s="17"/>
      <c r="C53" s="17"/>
      <c r="D53" s="18"/>
      <c r="E53" s="15"/>
      <c r="F53" s="4"/>
      <c r="G53" s="4"/>
      <c r="H53" s="22" t="s">
        <v>87</v>
      </c>
    </row>
    <row r="54" spans="1:8" ht="15.75" x14ac:dyDescent="0.25">
      <c r="A54" s="16"/>
      <c r="B54" s="17"/>
      <c r="C54" s="17"/>
      <c r="D54" s="18">
        <f t="shared" si="0"/>
        <v>0</v>
      </c>
      <c r="E54" s="15"/>
      <c r="F54" s="4"/>
      <c r="G54" s="4"/>
      <c r="H54" s="4"/>
    </row>
    <row r="55" spans="1:8" ht="15.75" x14ac:dyDescent="0.25">
      <c r="A55" s="16"/>
      <c r="B55" s="17"/>
      <c r="C55" s="17"/>
      <c r="D55" s="18">
        <f t="shared" si="0"/>
        <v>0</v>
      </c>
      <c r="E55" s="15"/>
      <c r="F55" s="4"/>
      <c r="G55" s="4"/>
      <c r="H55" s="4"/>
    </row>
    <row r="56" spans="1:8" ht="63" x14ac:dyDescent="0.25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</row>
    <row r="57" spans="1:8" ht="63" x14ac:dyDescent="0.25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</row>
    <row r="58" spans="1:8" ht="47.25" x14ac:dyDescent="0.25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</row>
    <row r="59" spans="1:8" ht="63" x14ac:dyDescent="0.25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</row>
    <row r="60" spans="1:8" ht="47.25" x14ac:dyDescent="0.25">
      <c r="A60" s="12" t="s">
        <v>18</v>
      </c>
      <c r="B60" s="13">
        <f>B61+B62+B63+B64+B65+B66+B67+B68+B69</f>
        <v>2250000</v>
      </c>
      <c r="C60" s="13">
        <f>C61+C62+C63+C64+C65+C66+C67+C68+C69</f>
        <v>1407110</v>
      </c>
      <c r="D60" s="14">
        <f>E60+F60+G60+H60</f>
        <v>2153040.98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</row>
    <row r="61" spans="1:8" ht="31.5" x14ac:dyDescent="0.25">
      <c r="A61" s="16" t="s">
        <v>19</v>
      </c>
      <c r="B61" s="17">
        <v>750000</v>
      </c>
      <c r="C61" s="17">
        <v>500000</v>
      </c>
      <c r="D61" s="18">
        <f t="shared" si="0"/>
        <v>890284.98</v>
      </c>
      <c r="E61" s="19">
        <v>0</v>
      </c>
      <c r="F61" s="4">
        <v>79774.990000000005</v>
      </c>
      <c r="G61" s="4"/>
      <c r="H61" s="4">
        <v>810509.99</v>
      </c>
    </row>
    <row r="62" spans="1:8" ht="47.25" x14ac:dyDescent="0.25">
      <c r="A62" s="16" t="s">
        <v>55</v>
      </c>
      <c r="B62" s="17">
        <v>200000</v>
      </c>
      <c r="C62" s="17">
        <v>0</v>
      </c>
      <c r="D62" s="18">
        <f t="shared" si="0"/>
        <v>0</v>
      </c>
      <c r="E62" s="15">
        <v>0</v>
      </c>
      <c r="F62" s="4">
        <v>0</v>
      </c>
      <c r="G62" s="4"/>
      <c r="H62" s="4">
        <v>0</v>
      </c>
    </row>
    <row r="63" spans="1:8" ht="63" x14ac:dyDescent="0.25">
      <c r="A63" s="16" t="s">
        <v>56</v>
      </c>
      <c r="B63" s="17">
        <v>100000</v>
      </c>
      <c r="C63" s="17">
        <v>0</v>
      </c>
      <c r="D63" s="18">
        <f t="shared" si="0"/>
        <v>0</v>
      </c>
      <c r="E63" s="15">
        <v>0</v>
      </c>
      <c r="F63" s="4">
        <v>0</v>
      </c>
      <c r="G63" s="4"/>
      <c r="H63" s="4">
        <v>0</v>
      </c>
    </row>
    <row r="64" spans="1:8" ht="63" x14ac:dyDescent="0.25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</row>
    <row r="65" spans="1:8" ht="47.25" x14ac:dyDescent="0.25">
      <c r="A65" s="16" t="s">
        <v>58</v>
      </c>
      <c r="B65" s="17">
        <v>400000</v>
      </c>
      <c r="C65" s="17">
        <v>907110</v>
      </c>
      <c r="D65" s="18">
        <f t="shared" si="0"/>
        <v>842756</v>
      </c>
      <c r="E65" s="15">
        <v>0</v>
      </c>
      <c r="F65" s="4">
        <v>774670</v>
      </c>
      <c r="G65" s="4"/>
      <c r="H65" s="4">
        <v>68086</v>
      </c>
    </row>
    <row r="66" spans="1:8" ht="31.5" x14ac:dyDescent="0.25">
      <c r="A66" s="16" t="s">
        <v>59</v>
      </c>
      <c r="B66" s="17">
        <v>200000</v>
      </c>
      <c r="C66" s="17">
        <v>0</v>
      </c>
      <c r="D66" s="18">
        <f t="shared" si="0"/>
        <v>0</v>
      </c>
      <c r="E66" s="15">
        <v>0</v>
      </c>
      <c r="F66" s="4"/>
      <c r="G66" s="4"/>
      <c r="H66" s="4">
        <v>0</v>
      </c>
    </row>
    <row r="67" spans="1:8" ht="47.25" x14ac:dyDescent="0.25">
      <c r="A67" s="16" t="s">
        <v>60</v>
      </c>
      <c r="B67" s="17">
        <v>600000</v>
      </c>
      <c r="C67" s="17">
        <v>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</row>
    <row r="68" spans="1:8" ht="31.5" x14ac:dyDescent="0.25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</row>
    <row r="69" spans="1:8" ht="63" x14ac:dyDescent="0.25">
      <c r="A69" s="16" t="s">
        <v>62</v>
      </c>
      <c r="B69" s="17"/>
      <c r="C69" s="17"/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</row>
    <row r="70" spans="1:8" ht="15.75" x14ac:dyDescent="0.25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</row>
    <row r="71" spans="1:8" ht="31.5" x14ac:dyDescent="0.25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</row>
    <row r="72" spans="1:8" ht="31.5" x14ac:dyDescent="0.25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</row>
    <row r="73" spans="1:8" ht="63" x14ac:dyDescent="0.25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</row>
    <row r="74" spans="1:8" ht="78.75" x14ac:dyDescent="0.25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</row>
    <row r="75" spans="1:8" ht="47.25" x14ac:dyDescent="0.25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</row>
    <row r="76" spans="1:8" ht="31.5" x14ac:dyDescent="0.25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</row>
    <row r="77" spans="1:8" ht="63" x14ac:dyDescent="0.25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</row>
    <row r="78" spans="1:8" ht="31.5" x14ac:dyDescent="0.25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</row>
    <row r="79" spans="1:8" ht="47.25" x14ac:dyDescent="0.25">
      <c r="A79" s="16" t="s">
        <v>70</v>
      </c>
      <c r="B79" s="17"/>
      <c r="C79" s="17"/>
      <c r="D79" s="18">
        <f t="shared" ref="D79:D101" si="2">E79+F79+G79+H79</f>
        <v>0</v>
      </c>
      <c r="E79" s="15">
        <v>0</v>
      </c>
      <c r="F79" s="4">
        <v>0</v>
      </c>
      <c r="G79" s="4">
        <v>0</v>
      </c>
      <c r="H79" s="4">
        <v>0</v>
      </c>
    </row>
    <row r="80" spans="1:8" ht="12" customHeight="1" x14ac:dyDescent="0.25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</row>
    <row r="81" spans="1:8" ht="15.75" x14ac:dyDescent="0.25">
      <c r="A81" s="16"/>
      <c r="B81" s="17"/>
      <c r="C81" s="17"/>
      <c r="D81" s="18"/>
      <c r="E81" s="15"/>
      <c r="F81" s="4"/>
      <c r="G81" s="22" t="s">
        <v>88</v>
      </c>
      <c r="H81" s="4"/>
    </row>
    <row r="82" spans="1:8" ht="15.75" x14ac:dyDescent="0.25">
      <c r="A82" s="16"/>
      <c r="B82" s="17"/>
      <c r="C82" s="17"/>
      <c r="D82" s="18">
        <f t="shared" si="2"/>
        <v>0</v>
      </c>
      <c r="E82" s="15"/>
      <c r="F82" s="4"/>
      <c r="G82" s="4"/>
      <c r="H82" s="4"/>
    </row>
    <row r="83" spans="1:8" ht="15.75" x14ac:dyDescent="0.25">
      <c r="A83" s="16"/>
      <c r="B83" s="17"/>
      <c r="C83" s="17"/>
      <c r="D83" s="18">
        <f t="shared" si="2"/>
        <v>0</v>
      </c>
      <c r="E83" s="15"/>
      <c r="F83" s="4"/>
      <c r="G83" s="4"/>
      <c r="H83" s="4"/>
    </row>
    <row r="84" spans="1:8" ht="15.75" x14ac:dyDescent="0.25">
      <c r="A84" s="16"/>
      <c r="B84" s="17"/>
      <c r="C84" s="17"/>
      <c r="D84" s="18">
        <f t="shared" si="2"/>
        <v>0</v>
      </c>
      <c r="E84" s="15"/>
      <c r="F84" s="4"/>
      <c r="G84" s="4"/>
      <c r="H84" s="4"/>
    </row>
    <row r="85" spans="1:8" ht="15.75" x14ac:dyDescent="0.25">
      <c r="A85" s="16"/>
      <c r="B85" s="17"/>
      <c r="C85" s="17"/>
      <c r="D85" s="18">
        <f t="shared" si="2"/>
        <v>0</v>
      </c>
      <c r="E85" s="15"/>
      <c r="F85" s="4"/>
      <c r="G85" s="4"/>
      <c r="H85" s="4"/>
    </row>
    <row r="86" spans="1:8" ht="15.75" x14ac:dyDescent="0.25">
      <c r="A86" s="16"/>
      <c r="B86" s="17"/>
      <c r="C86" s="17"/>
      <c r="D86" s="18">
        <f t="shared" si="2"/>
        <v>0</v>
      </c>
      <c r="E86" s="15"/>
      <c r="F86" s="4"/>
      <c r="G86" s="4"/>
      <c r="H86" s="4"/>
    </row>
    <row r="87" spans="1:8" ht="47.25" x14ac:dyDescent="0.25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</row>
    <row r="88" spans="1:8" ht="63" x14ac:dyDescent="0.25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</row>
    <row r="89" spans="1:8" ht="15.75" x14ac:dyDescent="0.25">
      <c r="A89" s="23" t="s">
        <v>73</v>
      </c>
      <c r="B89" s="24">
        <f>B13+B19+B29+B60</f>
        <v>331473275</v>
      </c>
      <c r="C89" s="24">
        <f>C13+C19+C29+C60</f>
        <v>5000000</v>
      </c>
      <c r="D89" s="24">
        <f>E89+F89+G89+H89</f>
        <v>108590269.62</v>
      </c>
      <c r="E89" s="26">
        <f>E36+E30+E24+E20+E18+E15+E14</f>
        <v>21012872.579999998</v>
      </c>
      <c r="F89" s="25">
        <f t="shared" ref="F89:H89" si="3">F60+F29+F19+F13</f>
        <v>35176617.450000003</v>
      </c>
      <c r="G89" s="25">
        <f t="shared" si="3"/>
        <v>25536758.93</v>
      </c>
      <c r="H89" s="25">
        <f t="shared" si="3"/>
        <v>26864020.660000004</v>
      </c>
    </row>
    <row r="90" spans="1:8" ht="31.5" x14ac:dyDescent="0.25">
      <c r="A90" s="9" t="s">
        <v>74</v>
      </c>
      <c r="B90" s="10"/>
      <c r="C90" s="10"/>
      <c r="D90" s="18">
        <f t="shared" si="2"/>
        <v>0</v>
      </c>
      <c r="E90" s="27"/>
      <c r="F90" s="4"/>
      <c r="G90" s="4"/>
      <c r="H90" s="4"/>
    </row>
    <row r="91" spans="1:8" ht="31.5" x14ac:dyDescent="0.25">
      <c r="A91" s="12" t="s">
        <v>75</v>
      </c>
      <c r="B91" s="13"/>
      <c r="C91" s="13"/>
      <c r="D91" s="18">
        <f t="shared" si="2"/>
        <v>0</v>
      </c>
      <c r="E91" s="28">
        <v>0</v>
      </c>
      <c r="F91" s="4">
        <v>0</v>
      </c>
      <c r="G91" s="4">
        <v>0</v>
      </c>
      <c r="H91" s="4">
        <v>0</v>
      </c>
    </row>
    <row r="92" spans="1:8" ht="47.25" x14ac:dyDescent="0.25">
      <c r="A92" s="16" t="s">
        <v>76</v>
      </c>
      <c r="B92" s="17"/>
      <c r="C92" s="17"/>
      <c r="D92" s="18">
        <f t="shared" si="2"/>
        <v>0</v>
      </c>
      <c r="E92" s="29">
        <v>0</v>
      </c>
      <c r="F92" s="4">
        <v>0</v>
      </c>
      <c r="G92" s="4">
        <v>0</v>
      </c>
      <c r="H92" s="4">
        <v>0</v>
      </c>
    </row>
    <row r="93" spans="1:8" ht="47.25" x14ac:dyDescent="0.25">
      <c r="A93" s="16" t="s">
        <v>77</v>
      </c>
      <c r="B93" s="17"/>
      <c r="C93" s="17"/>
      <c r="D93" s="18">
        <f t="shared" si="2"/>
        <v>0</v>
      </c>
      <c r="E93" s="29">
        <v>0</v>
      </c>
      <c r="F93" s="4">
        <v>0</v>
      </c>
      <c r="G93" s="4">
        <v>0</v>
      </c>
      <c r="H93" s="4">
        <v>0</v>
      </c>
    </row>
    <row r="94" spans="1:8" ht="31.5" x14ac:dyDescent="0.25">
      <c r="A94" s="12" t="s">
        <v>78</v>
      </c>
      <c r="B94" s="13"/>
      <c r="C94" s="13"/>
      <c r="D94" s="18">
        <f t="shared" si="2"/>
        <v>0</v>
      </c>
      <c r="E94" s="28">
        <v>0</v>
      </c>
      <c r="F94" s="4">
        <v>0</v>
      </c>
      <c r="G94" s="4">
        <v>0</v>
      </c>
      <c r="H94" s="4">
        <v>0</v>
      </c>
    </row>
    <row r="95" spans="1:8" ht="31.5" x14ac:dyDescent="0.25">
      <c r="A95" s="16" t="s">
        <v>79</v>
      </c>
      <c r="B95" s="17"/>
      <c r="C95" s="17"/>
      <c r="D95" s="18">
        <f t="shared" si="2"/>
        <v>0</v>
      </c>
      <c r="E95" s="29">
        <v>0</v>
      </c>
      <c r="F95" s="4">
        <v>0</v>
      </c>
      <c r="G95" s="4">
        <v>0</v>
      </c>
      <c r="H95" s="4">
        <v>0</v>
      </c>
    </row>
    <row r="96" spans="1:8" ht="47.25" x14ac:dyDescent="0.25">
      <c r="A96" s="16" t="s">
        <v>80</v>
      </c>
      <c r="B96" s="17"/>
      <c r="C96" s="17"/>
      <c r="D96" s="18">
        <f t="shared" si="2"/>
        <v>0</v>
      </c>
      <c r="E96" s="29">
        <v>0</v>
      </c>
      <c r="F96" s="4">
        <v>0</v>
      </c>
      <c r="G96" s="4">
        <v>0</v>
      </c>
      <c r="H96" s="4">
        <v>0</v>
      </c>
    </row>
    <row r="97" spans="1:8" ht="31.5" x14ac:dyDescent="0.25">
      <c r="A97" s="12" t="s">
        <v>81</v>
      </c>
      <c r="B97" s="13"/>
      <c r="C97" s="13"/>
      <c r="D97" s="18">
        <f t="shared" si="2"/>
        <v>0</v>
      </c>
      <c r="E97" s="28">
        <v>0</v>
      </c>
      <c r="F97" s="4">
        <v>0</v>
      </c>
      <c r="G97" s="4">
        <v>0</v>
      </c>
      <c r="H97" s="4">
        <v>0</v>
      </c>
    </row>
    <row r="98" spans="1:8" ht="47.25" x14ac:dyDescent="0.25">
      <c r="A98" s="16" t="s">
        <v>82</v>
      </c>
      <c r="B98" s="17"/>
      <c r="C98" s="17"/>
      <c r="D98" s="18">
        <f t="shared" si="2"/>
        <v>0</v>
      </c>
      <c r="E98" s="29">
        <v>0</v>
      </c>
      <c r="F98" s="30">
        <v>0</v>
      </c>
      <c r="G98" s="4">
        <v>0</v>
      </c>
      <c r="H98" s="4">
        <v>0</v>
      </c>
    </row>
    <row r="99" spans="1:8" ht="31.5" x14ac:dyDescent="0.25">
      <c r="A99" s="23" t="s">
        <v>83</v>
      </c>
      <c r="B99" s="31"/>
      <c r="C99" s="31"/>
      <c r="D99" s="31">
        <f t="shared" si="2"/>
        <v>0</v>
      </c>
      <c r="E99" s="32">
        <v>0</v>
      </c>
      <c r="F99" s="33">
        <v>0</v>
      </c>
      <c r="G99" s="33">
        <v>0</v>
      </c>
      <c r="H99" s="33">
        <v>0</v>
      </c>
    </row>
    <row r="100" spans="1:8" ht="15.75" x14ac:dyDescent="0.25">
      <c r="A100" s="2"/>
      <c r="B100" s="4"/>
      <c r="C100" s="4"/>
      <c r="D100" s="18">
        <f t="shared" si="2"/>
        <v>0</v>
      </c>
      <c r="E100" s="2"/>
      <c r="F100" s="4"/>
      <c r="G100" s="4"/>
      <c r="H100" s="4"/>
    </row>
    <row r="101" spans="1:8" ht="47.25" x14ac:dyDescent="0.25">
      <c r="A101" s="34" t="s">
        <v>22</v>
      </c>
      <c r="B101" s="35"/>
      <c r="C101" s="35"/>
      <c r="D101" s="36">
        <f t="shared" si="2"/>
        <v>108590269.62</v>
      </c>
      <c r="E101" s="36">
        <f>+E89</f>
        <v>21012872.579999998</v>
      </c>
      <c r="F101" s="36">
        <f>F89</f>
        <v>35176617.450000003</v>
      </c>
      <c r="G101" s="36">
        <f t="shared" ref="G101:H101" si="4">G89</f>
        <v>25536758.93</v>
      </c>
      <c r="H101" s="36">
        <f t="shared" si="4"/>
        <v>26864020.660000004</v>
      </c>
    </row>
    <row r="102" spans="1:8" ht="15.75" x14ac:dyDescent="0.25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8" ht="15.75" x14ac:dyDescent="0.25">
      <c r="A103" s="2" t="s">
        <v>97</v>
      </c>
      <c r="B103" s="4"/>
      <c r="C103" s="4"/>
      <c r="D103" s="2"/>
      <c r="E103" s="2"/>
      <c r="F103" s="2"/>
      <c r="G103" s="2"/>
      <c r="H103" s="2"/>
    </row>
    <row r="104" spans="1:8" ht="15.75" x14ac:dyDescent="0.25">
      <c r="A104" s="2" t="s">
        <v>98</v>
      </c>
      <c r="B104" s="4"/>
      <c r="C104" s="4"/>
      <c r="D104" s="2"/>
      <c r="E104" s="2"/>
      <c r="F104" s="2"/>
      <c r="G104" s="2"/>
      <c r="H104" s="2"/>
    </row>
    <row r="105" spans="1:8" ht="15.75" x14ac:dyDescent="0.25">
      <c r="A105" s="2"/>
      <c r="B105" s="4"/>
      <c r="C105" s="4"/>
      <c r="D105" s="2"/>
      <c r="E105" s="2"/>
      <c r="F105" s="2"/>
      <c r="G105" s="2"/>
      <c r="H105" s="2"/>
    </row>
    <row r="106" spans="1:8" ht="15.75" x14ac:dyDescent="0.25">
      <c r="A106" s="2"/>
      <c r="B106" s="4"/>
      <c r="C106" s="4"/>
      <c r="D106" s="2"/>
      <c r="E106" s="2"/>
      <c r="F106" s="2"/>
      <c r="G106" s="2"/>
      <c r="H106" s="2"/>
    </row>
    <row r="107" spans="1:8" ht="15.75" x14ac:dyDescent="0.25">
      <c r="A107" s="37" t="s">
        <v>91</v>
      </c>
      <c r="B107" s="11"/>
      <c r="C107" s="11"/>
      <c r="D107" s="37"/>
      <c r="E107" s="2"/>
      <c r="F107" s="2"/>
      <c r="G107" s="2"/>
      <c r="H107" s="2"/>
    </row>
    <row r="108" spans="1:8" ht="15.75" x14ac:dyDescent="0.25">
      <c r="A108" s="2" t="s">
        <v>90</v>
      </c>
      <c r="B108" s="4"/>
      <c r="C108" s="4"/>
      <c r="D108" s="2"/>
      <c r="E108" s="2"/>
      <c r="F108" s="2"/>
      <c r="G108" s="2"/>
      <c r="H108" s="2"/>
    </row>
    <row r="109" spans="1:8" ht="15.75" x14ac:dyDescent="0.25">
      <c r="A109" s="38" t="s">
        <v>92</v>
      </c>
      <c r="B109" s="18"/>
      <c r="C109" s="18"/>
      <c r="D109" s="38"/>
      <c r="E109" s="38"/>
      <c r="F109" s="38"/>
      <c r="G109" s="38"/>
      <c r="H109" s="38"/>
    </row>
    <row r="110" spans="1:8" ht="15.75" x14ac:dyDescent="0.25">
      <c r="A110" s="38"/>
      <c r="B110" s="18"/>
      <c r="C110" s="18"/>
      <c r="D110" s="38"/>
      <c r="E110" s="38"/>
      <c r="F110" s="38"/>
      <c r="G110" s="38"/>
      <c r="H110" s="38"/>
    </row>
    <row r="111" spans="1:8" ht="15.75" x14ac:dyDescent="0.25">
      <c r="A111" s="2"/>
      <c r="B111" s="4"/>
      <c r="C111" s="4"/>
      <c r="D111" s="2"/>
      <c r="E111" s="2"/>
      <c r="F111" s="2"/>
      <c r="G111" s="39" t="s">
        <v>89</v>
      </c>
      <c r="H111" s="2"/>
    </row>
  </sheetData>
  <mergeCells count="4">
    <mergeCell ref="A6:H6"/>
    <mergeCell ref="A7:H7"/>
    <mergeCell ref="A8:H8"/>
    <mergeCell ref="A9:H9"/>
  </mergeCells>
  <pageMargins left="0.23622047244094491" right="0" top="0.19685039370078741" bottom="0.35433070866141736" header="0.31496062992125984" footer="0.31496062992125984"/>
  <pageSetup scale="85" orientation="landscape" r:id="rId1"/>
  <rowBreaks count="1" manualBreakCount="1">
    <brk id="75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EJEC. ENERO. 2023 (2)</vt:lpstr>
      <vt:lpstr>EJEC. ENERO. 2023</vt:lpstr>
      <vt:lpstr>Hoja1</vt:lpstr>
      <vt:lpstr>'EJEC. ENERO. 2023'!Área_de_impresión</vt:lpstr>
      <vt:lpstr>'EJEC. ENERO. 2023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Inspector</cp:lastModifiedBy>
  <cp:lastPrinted>2023-05-10T16:49:42Z</cp:lastPrinted>
  <dcterms:created xsi:type="dcterms:W3CDTF">2018-04-17T18:57:16Z</dcterms:created>
  <dcterms:modified xsi:type="dcterms:W3CDTF">2023-05-10T16:50:20Z</dcterms:modified>
</cp:coreProperties>
</file>