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Rel. de ingreso y gastos 2023" sheetId="5" r:id="rId1"/>
  </sheets>
  <definedNames>
    <definedName name="_xlnm.Print_Area" localSheetId="0">'Rel. de ingreso y gastos 2023'!$A$1:$H$121</definedName>
  </definedNames>
  <calcPr calcId="145621"/>
</workbook>
</file>

<file path=xl/calcChain.xml><?xml version="1.0" encoding="utf-8"?>
<calcChain xmlns="http://schemas.openxmlformats.org/spreadsheetml/2006/main">
  <c r="G77" i="5" l="1"/>
  <c r="G58" i="5"/>
  <c r="G92" i="5" s="1"/>
  <c r="G105" i="5" s="1"/>
  <c r="G14" i="5"/>
  <c r="G8" i="5"/>
  <c r="G7" i="5" s="1"/>
  <c r="H7" i="5"/>
  <c r="H92" i="5"/>
  <c r="H105" i="5" s="1"/>
  <c r="H77" i="5"/>
  <c r="B38" i="5" l="1"/>
  <c r="B77" i="5" l="1"/>
  <c r="B66" i="5"/>
  <c r="B67" i="5"/>
  <c r="B68" i="5"/>
  <c r="B69" i="5"/>
  <c r="B70" i="5"/>
  <c r="B71" i="5"/>
  <c r="B72" i="5"/>
  <c r="B73" i="5"/>
  <c r="B74" i="5"/>
  <c r="B75" i="5"/>
  <c r="B76" i="5"/>
  <c r="B65" i="5"/>
  <c r="B58" i="5" s="1"/>
  <c r="B50" i="5"/>
  <c r="B52" i="5"/>
  <c r="B53" i="5"/>
  <c r="B54" i="5"/>
  <c r="B55" i="5"/>
  <c r="B56" i="5"/>
  <c r="B57" i="5"/>
  <c r="B51" i="5"/>
  <c r="B40" i="5"/>
  <c r="B41" i="5"/>
  <c r="B42" i="5"/>
  <c r="B43" i="5"/>
  <c r="B44" i="5"/>
  <c r="B45" i="5"/>
  <c r="B46" i="5"/>
  <c r="B47" i="5"/>
  <c r="B48" i="5"/>
  <c r="B49" i="5"/>
  <c r="B39" i="5"/>
  <c r="B35" i="5"/>
  <c r="B30" i="5"/>
  <c r="B31" i="5"/>
  <c r="B32" i="5"/>
  <c r="B33" i="5"/>
  <c r="B34" i="5"/>
  <c r="B36" i="5"/>
  <c r="B37" i="5"/>
  <c r="B29" i="5"/>
  <c r="B22" i="5"/>
  <c r="B16" i="5"/>
  <c r="B17" i="5"/>
  <c r="B18" i="5"/>
  <c r="B19" i="5"/>
  <c r="B20" i="5"/>
  <c r="B21" i="5"/>
  <c r="B23" i="5"/>
  <c r="B24" i="5"/>
  <c r="B25" i="5"/>
  <c r="B26" i="5"/>
  <c r="B27" i="5"/>
  <c r="B15" i="5"/>
  <c r="B9" i="5"/>
  <c r="B13" i="5"/>
  <c r="B10" i="5"/>
  <c r="B8" i="5" l="1"/>
  <c r="F28" i="5"/>
  <c r="F14" i="5"/>
  <c r="F8" i="5"/>
  <c r="F58" i="5"/>
  <c r="F7" i="5" l="1"/>
  <c r="F92" i="5"/>
  <c r="E28" i="5"/>
  <c r="E14" i="5"/>
  <c r="E8" i="5"/>
  <c r="E7" i="5" l="1"/>
  <c r="E92" i="5" s="1"/>
  <c r="D14" i="5"/>
  <c r="D28" i="5"/>
  <c r="C58" i="5"/>
  <c r="D58" i="5"/>
  <c r="D8" i="5"/>
  <c r="C8" i="5"/>
  <c r="C14" i="5"/>
  <c r="C28" i="5"/>
  <c r="C92" i="5" l="1"/>
  <c r="D7" i="5"/>
  <c r="D92" i="5"/>
  <c r="C7" i="5"/>
  <c r="B7" i="5" l="1"/>
  <c r="B92" i="5"/>
  <c r="B91" i="5"/>
  <c r="B90" i="5"/>
  <c r="B89" i="5"/>
  <c r="B88" i="5"/>
  <c r="B87" i="5"/>
  <c r="B83" i="5"/>
  <c r="B82" i="5"/>
  <c r="B81" i="5"/>
  <c r="B80" i="5"/>
  <c r="B79" i="5"/>
  <c r="B78" i="5"/>
  <c r="B12" i="5"/>
  <c r="B11" i="5"/>
  <c r="B28" i="5" l="1"/>
  <c r="F105" i="5"/>
  <c r="B14" i="5"/>
  <c r="E105" i="5"/>
  <c r="D105" i="5"/>
  <c r="C105" i="5" l="1"/>
  <c r="B105" i="5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<sst xmlns="http://schemas.openxmlformats.org/spreadsheetml/2006/main" count="102" uniqueCount="102">
  <si>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</si>
  <si>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</si>
  <si>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</si>
  <si>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</si>
  <si>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</si>
  <si>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</si>
  <si>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</si>
  <si>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</si>
  <si>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</si>
  <si>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</si>
  <si>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</si>
  <si>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</si>
  <si>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</si>
  <si>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</si>
  <si>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</si>
  <si>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</si>
  <si>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</si>
  <si>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</si>
  <si>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</si>
  <si>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</si>
  <si>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</si>
  <si>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</si>
  <si>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</si>
  <si>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</si>
  <si>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</si>
  <si>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</si>
  <si>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</si>
  <si>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</si>
  <si>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</si>
  <si>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</si>
  <si>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</si>
  <si>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</si>
  <si>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</si>
  <si>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</si>
  <si>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</si>
  <si>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</si>
  <si>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</si>
  <si>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</si>
  <si>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</si>
  <si>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</si>
  <si>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</si>
  <si>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</si>
  <si>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</si>
  <si>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</si>
  <si>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</si>
  <si>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</si>
  <si>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</si>
  <si>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</si>
  <si>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</si>
  <si>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</si>
  <si>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</si>
  <si>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</si>
  <si>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</si>
  <si>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</si>
  <si>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</si>
  <si>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</si>
  <si>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</si>
  <si>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</si>
  <si>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</si>
  <si>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</si>
  <si>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</si>
  <si>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</si>
  <si>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</si>
  <si>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</si>
  <si>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</si>
  <si>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</si>
  <si>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</si>
  <si>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</si>
  <si>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</si>
  <si>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</si>
  <si>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</si>
  <si>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</si>
  <si>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</si>
  <si>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</si>
  <si>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</si>
  <si>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</si>
  <si>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</si>
  <si>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</si>
  <si>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</si>
  <si>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Total </t>
  </si>
  <si>
    <t>MINISTERIO DE DEFENSA</t>
  </si>
  <si>
    <t>CUERPO ESPECIALIZADO PARA LA SEGURIDAD DEL METRO</t>
  </si>
  <si>
    <t>Fuente: [SIGEF]</t>
  </si>
  <si>
    <t xml:space="preserve"> </t>
  </si>
  <si>
    <t>FEBREO</t>
  </si>
  <si>
    <t>MARZO</t>
  </si>
  <si>
    <t>ABRIL</t>
  </si>
  <si>
    <t xml:space="preserve">              Coronel, Contadora ERD.                                                           Capitan  Cont. ERD.                                              Tte. Coronel Cont. ERD.</t>
  </si>
  <si>
    <t>MAYO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</si>
  <si>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</si>
  <si>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Sub-Directora Financiera del CESMET.                                      Encargada de Contabilidad del CESMET.                     Auditor Interno del CESMET.</t>
  </si>
  <si>
    <t>Licda. PAULA CORPORAN MEDINA,                                   Licda. EULOGIA PINALES VARGAS,                       Licdo. JUAN M. SURIEL BUENO,</t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</si>
  <si>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</si>
  <si>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</si>
  <si>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r>
      <rPr>
        <b/>
        <sz val="11"/>
        <color theme="1"/>
        <rFont val="Arial"/>
        <family val="2"/>
      </rPr>
      <t>Presupuesto Aprobado:</t>
    </r>
    <r>
      <rPr>
        <sz val="11"/>
        <color theme="1"/>
        <rFont val="Arial"/>
        <family val="2"/>
      </rPr>
      <t xml:space="preserve"> se feriere al presupuesto aprobado en la ley de Presupuesto.</t>
    </r>
  </si>
  <si>
    <r>
      <rPr>
        <b/>
        <sz val="11"/>
        <color theme="1"/>
        <rFont val="Arial"/>
        <family val="2"/>
      </rPr>
      <t>Presupuesto Modificado</t>
    </r>
    <r>
      <rPr>
        <sz val="11"/>
        <color theme="1"/>
        <rFont val="Arial"/>
        <family val="2"/>
      </rPr>
      <t>: se refiere al presuesto arobado en caso de que el Congreso Nacional apruebe un presupuesto complementario.</t>
    </r>
  </si>
  <si>
    <r>
      <rPr>
        <b/>
        <sz val="11"/>
        <color theme="1"/>
        <rFont val="Arial"/>
        <family val="2"/>
      </rPr>
      <t>Total Devengado</t>
    </r>
    <r>
      <rPr>
        <sz val="11"/>
        <color theme="1"/>
        <rFont val="Arial"/>
        <family val="2"/>
      </rPr>
      <t xml:space="preserve">: son los recursos financieros que surgen con la oblligacion de pago por la recepcion de conformidad de obras, bienes y servicios </t>
    </r>
  </si>
  <si>
    <t>JUNIO</t>
  </si>
  <si>
    <t>RELACION DE INGRESOS Y EGRESOS AL 30/06/2023.</t>
  </si>
  <si>
    <t>En RD$ 23,161,132.09</t>
  </si>
  <si>
    <t>Fecha de registro: hasta el [30] de [junio] del [2023]</t>
  </si>
  <si>
    <t>Fecha de imputación: desde el [01] de [junio]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</si>
</sst>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0" fontId="4" fillId="0" borderId="0" xfId="0" applyFont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43" fontId="4" fillId="0" borderId="0" xfId="1" applyFont="1"/>
    <xf numFmtId="0" fontId="3" fillId="0" borderId="0" xfId="0" applyFont="1" applyAlignment="1">
      <alignment horizontal="left" vertical="center" wrapText="1" indent="2"/>
    </xf>
    <xf numFmtId="43" fontId="3" fillId="0" borderId="0" xfId="1" applyFont="1"/>
    <xf numFmtId="43" fontId="3" fillId="0" borderId="0" xfId="1" applyFont="1" applyAlignment="1">
      <alignment vertical="center" wrapText="1"/>
    </xf>
    <xf numFmtId="43" fontId="3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6" borderId="0" xfId="1" applyFont="1" applyFill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43" fontId="4" fillId="4" borderId="0" xfId="1" applyFont="1" applyFill="1"/>
    <xf numFmtId="0" fontId="4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vertical="center" wrapText="1"/>
    </xf>
    <xf numFmtId="0" fontId="3" fillId="6" borderId="0" xfId="0" applyFont="1" applyFill="1"/>
    <xf numFmtId="164" fontId="4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3" fontId="3" fillId="4" borderId="0" xfId="1" applyFont="1" applyFill="1" applyBorder="1"/>
    <xf numFmtId="43" fontId="3" fillId="6" borderId="0" xfId="1" applyFont="1" applyFill="1"/>
    <xf numFmtId="0" fontId="4" fillId="3" borderId="2" xfId="0" applyFont="1" applyFill="1" applyBorder="1" applyAlignment="1">
      <alignment horizontal="left" vertical="center" wrapText="1"/>
    </xf>
    <xf numFmtId="43" fontId="4" fillId="5" borderId="0" xfId="1" applyFont="1" applyFill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0" xfId="0" applyFont="1" applyAlignment="1">
      <alignment horizontal="center" vertical="center" wrapText="1"/>
    </xf>
    <xf numFmtId="44" fontId="5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152400</xdr:rowOff>
    </xdr:from>
    <xdr:to>
      <xdr:col>0</xdr:col>
      <xdr:colOff>1276043</xdr:colOff>
      <xdr:row>3</xdr:row>
      <xdr:rowOff>123825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52400"/>
          <a:ext cx="121920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918393</xdr:colOff>
      <xdr:row>0</xdr:row>
      <xdr:rowOff>113685</xdr:rowOff>
    </xdr:from>
    <xdr:to>
      <xdr:col>7</xdr:col>
      <xdr:colOff>875377</xdr:colOff>
      <xdr:row>4</xdr:row>
      <xdr:rowOff>27959</xdr:rowOff>
    </xdr:to>
    <xdr:pic>
      <xdr:nvPicPr>
        <xdr:cNvPr id="3" name="2 Imagen" descr="LOGO CESMET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653615" y="113685"/>
          <a:ext cx="1316601" cy="782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showGridLines="0" tabSelected="1" topLeftCell="A103" zoomScale="124" zoomScaleNormal="124" workbookViewId="0">
      <selection sqref="A1:H121"/>
    </sheetView>
  </sheetViews>
  <sheetFormatPr baseColWidth="10" defaultColWidth="9.140625" defaultRowHeight="15" x14ac:dyDescent="0.25"/>
  <cols>
    <col min="1" max="1" width="26.85546875" style="2" customWidth="1"/>
    <col min="2" max="2" width="17.7109375" style="2" bestFit="1" customWidth="1"/>
    <col min="3" max="3" width="17.85546875" style="2" customWidth="1"/>
    <col min="4" max="4" width="17.42578125" style="2" customWidth="1"/>
    <col min="5" max="5" width="19.7109375" style="2" customWidth="1"/>
    <col min="6" max="6" width="16.42578125" style="2" customWidth="1"/>
    <col min="7" max="8" width="20.42578125" style="2" customWidth="1"/>
    <col min="9" max="10" width="9.140625" style="2"/>
  </cols>
  <sheetData>
    <row r="1" spans="1:8" ht="18.75" customHeight="1" x14ac:dyDescent="0.25">
      <c r="A1" s="39" t="s">
        <v>80</v>
      </c>
      <c r="B1" s="39"/>
      <c r="C1" s="39"/>
      <c r="D1" s="39"/>
      <c r="E1" s="39"/>
      <c r="F1" s="39"/>
    </row>
    <row r="2" spans="1:8" ht="18.75" customHeight="1" x14ac:dyDescent="0.25">
      <c r="A2" s="39" t="s">
        <v>81</v>
      </c>
      <c r="B2" s="39"/>
      <c r="C2" s="39"/>
      <c r="D2" s="39"/>
      <c r="E2" s="39"/>
      <c r="F2" s="39"/>
    </row>
    <row r="3" spans="1:8" ht="15.75" customHeight="1" x14ac:dyDescent="0.25">
      <c r="A3" s="39" t="s">
        <v>98</v>
      </c>
      <c r="B3" s="39"/>
      <c r="C3" s="39"/>
      <c r="D3" s="39"/>
      <c r="E3" s="39"/>
      <c r="F3" s="39"/>
    </row>
    <row r="4" spans="1:8" x14ac:dyDescent="0.25">
      <c r="A4" s="40" t="s">
        <v>99</v>
      </c>
      <c r="B4" s="40"/>
      <c r="C4" s="40"/>
      <c r="D4" s="40"/>
      <c r="E4" s="40"/>
      <c r="F4" s="40"/>
    </row>
    <row r="5" spans="1:8" x14ac:dyDescent="0.25">
      <c r="D5" s="3"/>
    </row>
    <row r="6" spans="1:8" x14ac:dyDescent="0.25">
      <c r="A6" s="5" t="s">
        <v>0</v>
      </c>
      <c r="B6" s="6" t="s">
        <v>79</v>
      </c>
      <c r="C6" s="6" t="s">
        <v>78</v>
      </c>
      <c r="D6" s="7" t="s">
        <v>84</v>
      </c>
      <c r="E6" s="7" t="s">
        <v>85</v>
      </c>
      <c r="F6" s="7" t="s">
        <v>86</v>
      </c>
      <c r="G6" s="7" t="s">
        <v>88</v>
      </c>
      <c r="H6" s="7" t="s">
        <v>97</v>
      </c>
    </row>
    <row r="7" spans="1:8" x14ac:dyDescent="0.25">
      <c r="A7" s="8" t="s">
        <v>1</v>
      </c>
      <c r="B7" s="9">
        <f>C7+D7+E7+F7</f>
        <v>108590269.62</v>
      </c>
      <c r="C7" s="9">
        <f>C8+C14+C28</f>
        <v>21012872.579999998</v>
      </c>
      <c r="D7" s="9">
        <f>D8+D14+D28+D58</f>
        <v>35176617.45000001</v>
      </c>
      <c r="E7" s="9">
        <f>E8+E14+E28+E58</f>
        <v>25536758.93</v>
      </c>
      <c r="F7" s="9">
        <f>F8+F14+F28+F58</f>
        <v>26864020.66</v>
      </c>
      <c r="G7" s="9">
        <f>G8+G14+G28+G58</f>
        <v>28088092.330000002</v>
      </c>
      <c r="H7" s="9">
        <f>H8+H14+H28+H58</f>
        <v>23161132.09</v>
      </c>
    </row>
    <row r="8" spans="1:8" ht="30" x14ac:dyDescent="0.25">
      <c r="A8" s="10" t="s">
        <v>2</v>
      </c>
      <c r="B8" s="11">
        <f>B9+B10+B13</f>
        <v>72241251.769999996</v>
      </c>
      <c r="C8" s="11">
        <f>C9+C10+C13</f>
        <v>17910872.579999998</v>
      </c>
      <c r="D8" s="11">
        <f>D9+D10+D13</f>
        <v>18110247.580000002</v>
      </c>
      <c r="E8" s="11">
        <f>E9+E10+E13</f>
        <v>18110054.25</v>
      </c>
      <c r="F8" s="12">
        <f>+F9+F10+F13</f>
        <v>18110077.360000003</v>
      </c>
      <c r="G8" s="12">
        <f>G9+G10+G13</f>
        <v>18110078.280000001</v>
      </c>
      <c r="H8" s="12">
        <v>18362648.739999998</v>
      </c>
    </row>
    <row r="9" spans="1:8" ht="37.5" customHeight="1" x14ac:dyDescent="0.25">
      <c r="A9" s="13" t="s">
        <v>3</v>
      </c>
      <c r="B9" s="14">
        <f>C9+D9+E9+F9</f>
        <v>70139006.5</v>
      </c>
      <c r="C9" s="14">
        <v>17535026.699999999</v>
      </c>
      <c r="D9" s="14">
        <v>17533526.600000001</v>
      </c>
      <c r="E9" s="14">
        <v>17529826.600000001</v>
      </c>
      <c r="F9" s="14">
        <v>17540626.600000001</v>
      </c>
      <c r="G9" s="14">
        <v>17534426.600000001</v>
      </c>
      <c r="H9" s="14">
        <v>17670300.600000001</v>
      </c>
    </row>
    <row r="10" spans="1:8" ht="28.5" x14ac:dyDescent="0.25">
      <c r="A10" s="13" t="s">
        <v>4</v>
      </c>
      <c r="B10" s="14">
        <f>C10+D10+E10+F10</f>
        <v>597900</v>
      </c>
      <c r="C10" s="15"/>
      <c r="D10" s="14">
        <v>199300</v>
      </c>
      <c r="E10" s="14">
        <v>199300</v>
      </c>
      <c r="F10" s="14">
        <v>199300</v>
      </c>
      <c r="G10" s="14">
        <v>199300</v>
      </c>
      <c r="H10" s="14">
        <v>310950</v>
      </c>
    </row>
    <row r="11" spans="1:8" ht="42.75" x14ac:dyDescent="0.25">
      <c r="A11" s="13" t="s">
        <v>36</v>
      </c>
      <c r="B11" s="14">
        <f t="shared" ref="B11:B12" si="0">C11+D11</f>
        <v>0</v>
      </c>
      <c r="C11" s="15">
        <v>0</v>
      </c>
      <c r="D11" s="14"/>
      <c r="E11" s="14"/>
      <c r="F11" s="14"/>
      <c r="G11" s="14"/>
      <c r="H11" s="14"/>
    </row>
    <row r="12" spans="1:8" ht="42.75" x14ac:dyDescent="0.25">
      <c r="A12" s="13" t="s">
        <v>5</v>
      </c>
      <c r="B12" s="14">
        <f t="shared" si="0"/>
        <v>0</v>
      </c>
      <c r="C12" s="15">
        <v>0</v>
      </c>
      <c r="D12" s="14"/>
      <c r="E12" s="14"/>
      <c r="F12" s="14"/>
      <c r="G12" s="14">
        <v>0</v>
      </c>
      <c r="H12" s="14">
        <v>0</v>
      </c>
    </row>
    <row r="13" spans="1:8" ht="57" x14ac:dyDescent="0.25">
      <c r="A13" s="13" t="s">
        <v>6</v>
      </c>
      <c r="B13" s="16">
        <f>C13+D13+E13+F13</f>
        <v>1504345.27</v>
      </c>
      <c r="C13" s="16">
        <v>375845.88</v>
      </c>
      <c r="D13" s="16">
        <v>377420.98</v>
      </c>
      <c r="E13" s="16">
        <v>380927.65</v>
      </c>
      <c r="F13" s="16">
        <v>370150.76</v>
      </c>
      <c r="G13" s="16">
        <v>376351.68</v>
      </c>
      <c r="H13" s="16">
        <v>381398.14</v>
      </c>
    </row>
    <row r="14" spans="1:8" ht="30" x14ac:dyDescent="0.25">
      <c r="A14" s="10" t="s">
        <v>7</v>
      </c>
      <c r="B14" s="11">
        <f>B15+B19+B22</f>
        <v>8717138.8000000007</v>
      </c>
      <c r="C14" s="11">
        <f>C15+C19</f>
        <v>0</v>
      </c>
      <c r="D14" s="11">
        <f>D15+D19+D16+D20+D22</f>
        <v>6149940.9400000004</v>
      </c>
      <c r="E14" s="11">
        <f>E15+E19+E16+E20+E22</f>
        <v>1043445.29</v>
      </c>
      <c r="F14" s="11">
        <f>+F15+F19+F22</f>
        <v>1878464.09</v>
      </c>
      <c r="G14" s="11">
        <f>+G15+G19+G22+G21</f>
        <v>1989087.41</v>
      </c>
      <c r="H14" s="11">
        <v>634594.35</v>
      </c>
    </row>
    <row r="15" spans="1:8" ht="28.5" x14ac:dyDescent="0.25">
      <c r="A15" s="13" t="s">
        <v>8</v>
      </c>
      <c r="B15" s="14">
        <f>C15+D15+E15+F15</f>
        <v>2408419.7600000002</v>
      </c>
      <c r="C15" s="15"/>
      <c r="D15" s="14">
        <v>854881.65</v>
      </c>
      <c r="E15" s="14">
        <v>919815.51</v>
      </c>
      <c r="F15" s="14">
        <v>633722.6</v>
      </c>
      <c r="G15" s="14">
        <v>677306.22</v>
      </c>
      <c r="H15" s="14">
        <v>634594.35</v>
      </c>
    </row>
    <row r="16" spans="1:8" ht="42.75" x14ac:dyDescent="0.25">
      <c r="A16" s="13" t="s">
        <v>9</v>
      </c>
      <c r="B16" s="14">
        <f t="shared" ref="B16:B27" si="1">C16+D16+E16+F16</f>
        <v>343037.80000000005</v>
      </c>
      <c r="C16" s="15">
        <v>0</v>
      </c>
      <c r="D16" s="14">
        <v>268379.2</v>
      </c>
      <c r="E16" s="14">
        <v>74658.600000000006</v>
      </c>
      <c r="F16" s="14">
        <v>0</v>
      </c>
      <c r="G16" s="14">
        <v>0</v>
      </c>
      <c r="H16" s="14">
        <v>0</v>
      </c>
    </row>
    <row r="17" spans="1:8" x14ac:dyDescent="0.25">
      <c r="A17" s="13" t="s">
        <v>10</v>
      </c>
      <c r="B17" s="14">
        <f t="shared" si="1"/>
        <v>0</v>
      </c>
      <c r="C17" s="11">
        <v>0</v>
      </c>
      <c r="D17" s="14"/>
      <c r="E17" s="14"/>
      <c r="F17" s="14">
        <v>0</v>
      </c>
      <c r="G17" s="14">
        <v>0</v>
      </c>
      <c r="H17" s="14">
        <v>0</v>
      </c>
    </row>
    <row r="18" spans="1:8" ht="28.5" x14ac:dyDescent="0.25">
      <c r="A18" s="13" t="s">
        <v>11</v>
      </c>
      <c r="B18" s="14">
        <f t="shared" si="1"/>
        <v>0</v>
      </c>
      <c r="C18" s="15">
        <v>0</v>
      </c>
      <c r="D18" s="14"/>
      <c r="E18" s="14"/>
      <c r="F18" s="14">
        <v>0</v>
      </c>
      <c r="G18" s="14">
        <v>0</v>
      </c>
      <c r="H18" s="14">
        <v>0</v>
      </c>
    </row>
    <row r="19" spans="1:8" ht="28.5" x14ac:dyDescent="0.25">
      <c r="A19" s="13" t="s">
        <v>12</v>
      </c>
      <c r="B19" s="14">
        <f t="shared" si="1"/>
        <v>110092.23000000001</v>
      </c>
      <c r="C19" s="15"/>
      <c r="D19" s="14">
        <v>40315.17</v>
      </c>
      <c r="E19" s="14">
        <v>34811.18</v>
      </c>
      <c r="F19" s="14">
        <v>34965.879999999997</v>
      </c>
      <c r="G19" s="14">
        <v>64900</v>
      </c>
      <c r="H19" s="14">
        <v>0</v>
      </c>
    </row>
    <row r="20" spans="1:8" x14ac:dyDescent="0.25">
      <c r="A20" s="13" t="s">
        <v>13</v>
      </c>
      <c r="B20" s="14">
        <f t="shared" si="1"/>
        <v>11673.72</v>
      </c>
      <c r="C20" s="11">
        <v>0</v>
      </c>
      <c r="D20" s="14">
        <v>11673.72</v>
      </c>
      <c r="E20" s="14">
        <v>0</v>
      </c>
      <c r="F20" s="14">
        <v>0</v>
      </c>
      <c r="G20" s="14">
        <v>0</v>
      </c>
      <c r="H20" s="14">
        <v>0</v>
      </c>
    </row>
    <row r="21" spans="1:8" ht="88.5" customHeight="1" x14ac:dyDescent="0.25">
      <c r="A21" s="13" t="s">
        <v>14</v>
      </c>
      <c r="B21" s="14">
        <f t="shared" si="1"/>
        <v>0</v>
      </c>
      <c r="C21" s="15">
        <v>0</v>
      </c>
      <c r="D21" s="14"/>
      <c r="E21" s="14"/>
      <c r="F21" s="14">
        <v>0</v>
      </c>
      <c r="G21" s="14">
        <v>1218561.19</v>
      </c>
      <c r="H21" s="14">
        <v>0</v>
      </c>
    </row>
    <row r="22" spans="1:8" ht="71.25" x14ac:dyDescent="0.25">
      <c r="A22" s="13" t="s">
        <v>15</v>
      </c>
      <c r="B22" s="14">
        <f>C22+D22+E22+F22</f>
        <v>6198626.8100000005</v>
      </c>
      <c r="C22" s="15">
        <v>0</v>
      </c>
      <c r="D22" s="14">
        <v>4974691.2</v>
      </c>
      <c r="E22" s="14">
        <v>14160</v>
      </c>
      <c r="F22" s="14">
        <v>1209775.6100000001</v>
      </c>
      <c r="G22" s="14">
        <v>28320</v>
      </c>
      <c r="H22" s="14">
        <v>0</v>
      </c>
    </row>
    <row r="23" spans="1:8" x14ac:dyDescent="0.25">
      <c r="A23" s="13"/>
      <c r="B23" s="14">
        <f t="shared" si="1"/>
        <v>0</v>
      </c>
      <c r="C23" s="15"/>
      <c r="D23" s="14"/>
      <c r="E23" s="14"/>
      <c r="F23" s="14"/>
      <c r="G23" s="14"/>
      <c r="H23" s="14"/>
    </row>
    <row r="24" spans="1:8" x14ac:dyDescent="0.25">
      <c r="A24" s="13"/>
      <c r="B24" s="14">
        <f t="shared" si="1"/>
        <v>0</v>
      </c>
      <c r="C24" s="15"/>
      <c r="D24" s="14"/>
      <c r="E24" s="14"/>
      <c r="F24" s="17"/>
      <c r="G24" s="17"/>
      <c r="H24" s="17"/>
    </row>
    <row r="25" spans="1:8" x14ac:dyDescent="0.25">
      <c r="A25" s="13"/>
      <c r="B25" s="14">
        <f t="shared" si="1"/>
        <v>0</v>
      </c>
      <c r="C25" s="15"/>
      <c r="D25" s="14"/>
      <c r="E25" s="14"/>
      <c r="F25" s="14"/>
      <c r="G25" s="14"/>
      <c r="H25" s="14"/>
    </row>
    <row r="26" spans="1:8" x14ac:dyDescent="0.25">
      <c r="A26" s="13"/>
      <c r="B26" s="14">
        <f t="shared" si="1"/>
        <v>0</v>
      </c>
      <c r="C26" s="15"/>
      <c r="D26" s="14"/>
      <c r="E26" s="14"/>
      <c r="F26" s="14"/>
      <c r="G26" s="14"/>
      <c r="H26" s="14"/>
    </row>
    <row r="27" spans="1:8" ht="42.75" x14ac:dyDescent="0.25">
      <c r="A27" s="13" t="s">
        <v>37</v>
      </c>
      <c r="B27" s="14">
        <f t="shared" si="1"/>
        <v>0</v>
      </c>
      <c r="C27" s="15">
        <v>0</v>
      </c>
      <c r="D27" s="14"/>
    </row>
    <row r="28" spans="1:8" ht="30" x14ac:dyDescent="0.25">
      <c r="A28" s="10" t="s">
        <v>16</v>
      </c>
      <c r="B28" s="11">
        <f>B29+B30+B31+B32+B33+B34+B35+B36+B37</f>
        <v>25124126.549999997</v>
      </c>
      <c r="C28" s="11">
        <f>C29+C35</f>
        <v>3102000</v>
      </c>
      <c r="D28" s="11">
        <f>D29+D35+D30+D31+D32+D33+D34+D36+D37</f>
        <v>10061983.940000001</v>
      </c>
      <c r="E28" s="11">
        <f>E29+E35+E30+E31+E32+E33+E34+E36+E37</f>
        <v>6383259.3899999997</v>
      </c>
      <c r="F28" s="11">
        <f>+F29+F31+F33+F34+F35+F37</f>
        <v>5576883.2199999997</v>
      </c>
      <c r="G28" s="11">
        <v>6691223.8700000001</v>
      </c>
      <c r="H28" s="11">
        <v>4163889</v>
      </c>
    </row>
    <row r="29" spans="1:8" ht="42.75" x14ac:dyDescent="0.25">
      <c r="A29" s="13" t="s">
        <v>17</v>
      </c>
      <c r="B29" s="15">
        <f>C29+D29+E29+F29</f>
        <v>12859736</v>
      </c>
      <c r="C29" s="15">
        <v>3102000</v>
      </c>
      <c r="D29" s="15">
        <v>3555336</v>
      </c>
      <c r="E29" s="15">
        <v>3101380</v>
      </c>
      <c r="F29" s="15">
        <v>3101020</v>
      </c>
      <c r="G29" s="15">
        <v>3778591</v>
      </c>
      <c r="H29" s="15">
        <v>3244600</v>
      </c>
    </row>
    <row r="30" spans="1:8" ht="28.5" x14ac:dyDescent="0.25">
      <c r="A30" s="13" t="s">
        <v>18</v>
      </c>
      <c r="B30" s="14">
        <f t="shared" ref="B30:B37" si="2">C30+D30+E30+F30</f>
        <v>4175614.08</v>
      </c>
      <c r="C30" s="15"/>
      <c r="D30" s="14">
        <v>2670534.7000000002</v>
      </c>
      <c r="E30" s="14">
        <v>1505079.38</v>
      </c>
      <c r="F30" s="14">
        <v>0</v>
      </c>
      <c r="G30" s="14">
        <v>1177769.8</v>
      </c>
      <c r="H30" s="14">
        <v>0</v>
      </c>
    </row>
    <row r="31" spans="1:8" ht="42.75" x14ac:dyDescent="0.25">
      <c r="A31" s="13" t="s">
        <v>19</v>
      </c>
      <c r="B31" s="14">
        <f t="shared" si="2"/>
        <v>498526.4</v>
      </c>
      <c r="C31" s="15">
        <v>0</v>
      </c>
      <c r="D31" s="14">
        <v>330376.40000000002</v>
      </c>
      <c r="E31" s="14"/>
      <c r="F31" s="14">
        <v>168150</v>
      </c>
      <c r="G31" s="14">
        <v>204647.4</v>
      </c>
      <c r="H31" s="14">
        <v>0</v>
      </c>
    </row>
    <row r="32" spans="1:8" ht="28.5" x14ac:dyDescent="0.25">
      <c r="A32" s="13" t="s">
        <v>20</v>
      </c>
      <c r="B32" s="14">
        <f t="shared" si="2"/>
        <v>183059.3</v>
      </c>
      <c r="C32" s="15">
        <v>0</v>
      </c>
      <c r="D32" s="14">
        <v>183059.3</v>
      </c>
      <c r="E32" s="14"/>
      <c r="F32" s="14">
        <v>0</v>
      </c>
      <c r="G32" s="14">
        <v>0</v>
      </c>
      <c r="H32" s="14">
        <v>0</v>
      </c>
    </row>
    <row r="33" spans="1:8" ht="42.75" x14ac:dyDescent="0.25">
      <c r="A33" s="13" t="s">
        <v>21</v>
      </c>
      <c r="B33" s="14">
        <f t="shared" si="2"/>
        <v>39684.22</v>
      </c>
      <c r="C33" s="15">
        <v>0</v>
      </c>
      <c r="D33" s="14">
        <v>11800</v>
      </c>
      <c r="E33" s="14">
        <v>2276.2199999999998</v>
      </c>
      <c r="F33" s="14">
        <v>25608</v>
      </c>
      <c r="G33" s="14">
        <v>0</v>
      </c>
      <c r="H33" s="14">
        <v>0</v>
      </c>
    </row>
    <row r="34" spans="1:8" ht="57" x14ac:dyDescent="0.25">
      <c r="A34" s="13" t="s">
        <v>22</v>
      </c>
      <c r="B34" s="14">
        <f t="shared" si="2"/>
        <v>830733.05</v>
      </c>
      <c r="C34" s="15">
        <v>0</v>
      </c>
      <c r="D34" s="14">
        <v>159925.4</v>
      </c>
      <c r="E34" s="14">
        <v>182440.98</v>
      </c>
      <c r="F34" s="14">
        <v>488366.67</v>
      </c>
      <c r="G34" s="14">
        <v>8145.54</v>
      </c>
      <c r="H34" s="14">
        <v>0</v>
      </c>
    </row>
    <row r="35" spans="1:8" ht="90.75" customHeight="1" x14ac:dyDescent="0.25">
      <c r="A35" s="13" t="s">
        <v>23</v>
      </c>
      <c r="B35" s="14">
        <f>C35+D35+E35+F35</f>
        <v>4152623.7199999997</v>
      </c>
      <c r="C35" s="16"/>
      <c r="D35" s="14">
        <v>2081618.88</v>
      </c>
      <c r="E35" s="14">
        <v>947251.4</v>
      </c>
      <c r="F35" s="14">
        <v>1123753.44</v>
      </c>
      <c r="G35" s="14">
        <v>868545.82</v>
      </c>
      <c r="H35" s="14">
        <v>919289</v>
      </c>
    </row>
    <row r="36" spans="1:8" ht="71.25" x14ac:dyDescent="0.25">
      <c r="A36" s="13" t="s">
        <v>38</v>
      </c>
      <c r="B36" s="14">
        <f t="shared" si="2"/>
        <v>0</v>
      </c>
      <c r="C36" s="15">
        <v>0</v>
      </c>
      <c r="D36" s="14"/>
      <c r="E36" s="14"/>
      <c r="F36" s="14">
        <v>0</v>
      </c>
      <c r="G36" s="14">
        <v>0</v>
      </c>
      <c r="H36" s="14">
        <v>0</v>
      </c>
    </row>
    <row r="37" spans="1:8" ht="28.5" x14ac:dyDescent="0.25">
      <c r="A37" s="13" t="s">
        <v>24</v>
      </c>
      <c r="B37" s="14">
        <f t="shared" si="2"/>
        <v>2384149.7799999998</v>
      </c>
      <c r="C37" s="15"/>
      <c r="D37" s="14">
        <v>1069333.26</v>
      </c>
      <c r="E37" s="14">
        <v>644831.41</v>
      </c>
      <c r="F37" s="14">
        <v>669985.11</v>
      </c>
      <c r="G37" s="14">
        <v>653524.31000000006</v>
      </c>
      <c r="H37" s="14">
        <v>0</v>
      </c>
    </row>
    <row r="38" spans="1:8" ht="30" x14ac:dyDescent="0.25">
      <c r="A38" s="10" t="s">
        <v>25</v>
      </c>
      <c r="B38" s="14">
        <f>C38+D38+E38+F38</f>
        <v>0</v>
      </c>
      <c r="C38" s="11">
        <v>0</v>
      </c>
      <c r="D38" s="14"/>
      <c r="E38" s="14"/>
      <c r="F38" s="14">
        <v>0</v>
      </c>
      <c r="G38" s="14">
        <v>0</v>
      </c>
      <c r="H38" s="14">
        <v>0</v>
      </c>
    </row>
    <row r="39" spans="1:8" ht="57" x14ac:dyDescent="0.25">
      <c r="A39" s="13" t="s">
        <v>26</v>
      </c>
      <c r="B39" s="14">
        <f>C39+D39+E39+F39</f>
        <v>0</v>
      </c>
      <c r="C39" s="11">
        <v>0</v>
      </c>
      <c r="D39" s="14"/>
      <c r="E39" s="14"/>
      <c r="F39" s="14">
        <v>0</v>
      </c>
      <c r="G39" s="14">
        <v>0</v>
      </c>
      <c r="H39" s="14">
        <v>0</v>
      </c>
    </row>
    <row r="40" spans="1:8" ht="71.25" x14ac:dyDescent="0.25">
      <c r="A40" s="13" t="s">
        <v>39</v>
      </c>
      <c r="B40" s="14">
        <f t="shared" ref="B40:B49" si="3">C40+D40+E40+F40</f>
        <v>0</v>
      </c>
      <c r="C40" s="11">
        <v>0</v>
      </c>
      <c r="D40" s="14"/>
      <c r="E40" s="14"/>
      <c r="F40" s="14">
        <v>0</v>
      </c>
      <c r="G40" s="14">
        <v>0</v>
      </c>
      <c r="H40" s="14">
        <v>0</v>
      </c>
    </row>
    <row r="41" spans="1:8" ht="71.25" x14ac:dyDescent="0.25">
      <c r="A41" s="13" t="s">
        <v>40</v>
      </c>
      <c r="B41" s="14">
        <f t="shared" si="3"/>
        <v>0</v>
      </c>
      <c r="C41" s="11">
        <v>0</v>
      </c>
      <c r="D41" s="14"/>
      <c r="E41" s="14"/>
      <c r="F41" s="14">
        <v>0</v>
      </c>
      <c r="G41" s="14">
        <v>0</v>
      </c>
      <c r="H41" s="14">
        <v>0</v>
      </c>
    </row>
    <row r="42" spans="1:8" ht="71.25" x14ac:dyDescent="0.25">
      <c r="A42" s="13" t="s">
        <v>41</v>
      </c>
      <c r="B42" s="14">
        <f t="shared" si="3"/>
        <v>0</v>
      </c>
      <c r="C42" s="11">
        <v>0</v>
      </c>
      <c r="D42" s="14"/>
      <c r="E42" s="14"/>
      <c r="F42" s="14">
        <v>0</v>
      </c>
      <c r="G42" s="14">
        <v>0</v>
      </c>
      <c r="H42" s="14">
        <v>0</v>
      </c>
    </row>
    <row r="43" spans="1:8" x14ac:dyDescent="0.25">
      <c r="A43" s="13"/>
      <c r="B43" s="14">
        <f t="shared" si="3"/>
        <v>0</v>
      </c>
      <c r="C43" s="11"/>
      <c r="D43" s="14"/>
      <c r="E43" s="14"/>
      <c r="F43" s="14">
        <v>0</v>
      </c>
      <c r="G43" s="14">
        <v>0</v>
      </c>
      <c r="H43" s="14">
        <v>0</v>
      </c>
    </row>
    <row r="44" spans="1:8" x14ac:dyDescent="0.25">
      <c r="A44" s="13"/>
      <c r="B44" s="14">
        <f t="shared" si="3"/>
        <v>0</v>
      </c>
      <c r="C44" s="11"/>
      <c r="D44" s="14"/>
      <c r="E44" s="14"/>
      <c r="F44" s="14"/>
      <c r="G44" s="14"/>
      <c r="H44" s="14"/>
    </row>
    <row r="45" spans="1:8" x14ac:dyDescent="0.25">
      <c r="A45" s="13"/>
      <c r="B45" s="14">
        <f t="shared" si="3"/>
        <v>0</v>
      </c>
      <c r="C45" s="11"/>
      <c r="D45" s="14"/>
      <c r="E45" s="14"/>
      <c r="F45" s="17"/>
      <c r="G45" s="17"/>
      <c r="H45" s="17"/>
    </row>
    <row r="46" spans="1:8" x14ac:dyDescent="0.25">
      <c r="A46" s="13"/>
      <c r="B46" s="14">
        <f t="shared" si="3"/>
        <v>0</v>
      </c>
      <c r="C46" s="11"/>
      <c r="D46" s="14"/>
      <c r="E46" s="14"/>
      <c r="F46" s="14"/>
      <c r="G46" s="14"/>
      <c r="H46" s="14"/>
    </row>
    <row r="47" spans="1:8" ht="85.5" x14ac:dyDescent="0.25">
      <c r="A47" s="13" t="s">
        <v>42</v>
      </c>
      <c r="B47" s="14">
        <f t="shared" si="3"/>
        <v>0</v>
      </c>
      <c r="C47" s="11">
        <v>0</v>
      </c>
      <c r="D47" s="14"/>
      <c r="E47" s="14"/>
      <c r="F47" s="14"/>
      <c r="G47" s="14"/>
      <c r="H47" s="14"/>
    </row>
    <row r="48" spans="1:8" ht="57" x14ac:dyDescent="0.25">
      <c r="A48" s="13" t="s">
        <v>27</v>
      </c>
      <c r="B48" s="14">
        <f t="shared" si="3"/>
        <v>0</v>
      </c>
      <c r="C48" s="11">
        <v>0</v>
      </c>
      <c r="D48" s="14"/>
      <c r="E48" s="14"/>
      <c r="F48" s="14"/>
      <c r="G48" s="14"/>
      <c r="H48" s="14"/>
    </row>
    <row r="49" spans="1:8" ht="85.5" x14ac:dyDescent="0.25">
      <c r="A49" s="13" t="s">
        <v>43</v>
      </c>
      <c r="B49" s="14">
        <f t="shared" si="3"/>
        <v>0</v>
      </c>
      <c r="C49" s="11">
        <v>0</v>
      </c>
      <c r="D49" s="14"/>
      <c r="E49" s="14"/>
      <c r="F49" s="14"/>
      <c r="G49" s="14"/>
      <c r="H49" s="14"/>
    </row>
    <row r="50" spans="1:8" ht="30" x14ac:dyDescent="0.25">
      <c r="A50" s="10" t="s">
        <v>44</v>
      </c>
      <c r="B50" s="14">
        <f>C50+D50+E50+F50</f>
        <v>0</v>
      </c>
      <c r="C50" s="11">
        <v>0</v>
      </c>
      <c r="D50" s="14"/>
      <c r="E50" s="14"/>
      <c r="F50" s="14"/>
      <c r="G50" s="14"/>
      <c r="H50" s="14"/>
    </row>
    <row r="51" spans="1:8" ht="57" x14ac:dyDescent="0.25">
      <c r="A51" s="13" t="s">
        <v>45</v>
      </c>
      <c r="B51" s="14">
        <f>C51+D51+E51+F51</f>
        <v>0</v>
      </c>
      <c r="C51" s="11">
        <v>0</v>
      </c>
      <c r="D51" s="14"/>
      <c r="E51" s="14"/>
      <c r="F51" s="14"/>
      <c r="G51" s="14"/>
      <c r="H51" s="14"/>
    </row>
    <row r="52" spans="1:8" ht="71.25" x14ac:dyDescent="0.25">
      <c r="A52" s="13" t="s">
        <v>46</v>
      </c>
      <c r="B52" s="14">
        <f t="shared" ref="B52:B57" si="4">C52+D52+E52+F52</f>
        <v>0</v>
      </c>
      <c r="C52" s="11">
        <v>0</v>
      </c>
      <c r="D52" s="14"/>
      <c r="E52" s="14"/>
      <c r="F52" s="14"/>
      <c r="G52" s="14"/>
      <c r="H52" s="14"/>
    </row>
    <row r="53" spans="1:8" ht="71.25" x14ac:dyDescent="0.25">
      <c r="A53" s="13" t="s">
        <v>47</v>
      </c>
      <c r="B53" s="14">
        <f t="shared" si="4"/>
        <v>0</v>
      </c>
      <c r="C53" s="11">
        <v>0</v>
      </c>
      <c r="D53" s="14"/>
      <c r="E53" s="14"/>
      <c r="F53" s="14"/>
      <c r="G53" s="14"/>
      <c r="H53" s="14"/>
    </row>
    <row r="54" spans="1:8" ht="71.25" x14ac:dyDescent="0.25">
      <c r="A54" s="13" t="s">
        <v>48</v>
      </c>
      <c r="B54" s="14">
        <f t="shared" si="4"/>
        <v>0</v>
      </c>
      <c r="C54" s="11">
        <v>0</v>
      </c>
      <c r="D54" s="14"/>
      <c r="E54" s="14"/>
      <c r="F54" s="14"/>
      <c r="G54" s="14"/>
      <c r="H54" s="14"/>
    </row>
    <row r="55" spans="1:8" ht="85.5" x14ac:dyDescent="0.25">
      <c r="A55" s="13" t="s">
        <v>49</v>
      </c>
      <c r="B55" s="14">
        <f t="shared" si="4"/>
        <v>0</v>
      </c>
      <c r="C55" s="11">
        <v>0</v>
      </c>
      <c r="D55" s="14"/>
      <c r="E55" s="14"/>
      <c r="F55" s="14"/>
      <c r="G55" s="14"/>
      <c r="H55" s="14"/>
    </row>
    <row r="56" spans="1:8" ht="57" x14ac:dyDescent="0.25">
      <c r="A56" s="13" t="s">
        <v>50</v>
      </c>
      <c r="B56" s="14">
        <f t="shared" si="4"/>
        <v>0</v>
      </c>
      <c r="C56" s="11">
        <v>0</v>
      </c>
      <c r="D56" s="14"/>
      <c r="E56" s="14"/>
      <c r="F56" s="14"/>
      <c r="G56" s="14"/>
      <c r="H56" s="14"/>
    </row>
    <row r="57" spans="1:8" ht="71.25" x14ac:dyDescent="0.25">
      <c r="A57" s="13" t="s">
        <v>51</v>
      </c>
      <c r="B57" s="14">
        <f t="shared" si="4"/>
        <v>0</v>
      </c>
      <c r="C57" s="11">
        <v>0</v>
      </c>
      <c r="D57" s="14"/>
    </row>
    <row r="58" spans="1:8" ht="45" x14ac:dyDescent="0.25">
      <c r="A58" s="10" t="s">
        <v>28</v>
      </c>
      <c r="B58" s="12">
        <f>B65+B69</f>
        <v>1733040.98</v>
      </c>
      <c r="C58" s="12">
        <f t="shared" ref="C58:D58" si="5">C65+C69</f>
        <v>0</v>
      </c>
      <c r="D58" s="12">
        <f t="shared" si="5"/>
        <v>854444.99</v>
      </c>
      <c r="E58" s="12"/>
      <c r="F58" s="12">
        <f>+F65+F69+F71</f>
        <v>1298595.99</v>
      </c>
      <c r="G58" s="12">
        <f>+G65+G67+G69+G76</f>
        <v>1297702.77</v>
      </c>
      <c r="H58" s="12">
        <v>0</v>
      </c>
    </row>
    <row r="59" spans="1:8" x14ac:dyDescent="0.25">
      <c r="A59" s="10"/>
      <c r="B59" s="12"/>
      <c r="C59" s="11"/>
      <c r="D59" s="12"/>
      <c r="E59" s="12"/>
      <c r="F59" s="12"/>
      <c r="G59" s="12"/>
      <c r="H59" s="12"/>
    </row>
    <row r="60" spans="1:8" x14ac:dyDescent="0.25">
      <c r="A60" s="10"/>
      <c r="B60" s="12"/>
      <c r="C60" s="11"/>
      <c r="D60" s="12"/>
      <c r="E60" s="12"/>
      <c r="F60" s="12"/>
      <c r="G60" s="12"/>
      <c r="H60" s="12"/>
    </row>
    <row r="61" spans="1:8" x14ac:dyDescent="0.25">
      <c r="A61" s="10"/>
      <c r="B61" s="12"/>
      <c r="C61" s="11"/>
      <c r="D61" s="12"/>
      <c r="E61" s="12"/>
      <c r="F61" s="12"/>
      <c r="G61" s="12"/>
      <c r="H61" s="12"/>
    </row>
    <row r="62" spans="1:8" x14ac:dyDescent="0.25">
      <c r="A62" s="10"/>
      <c r="B62" s="12"/>
      <c r="C62" s="11"/>
      <c r="D62" s="12"/>
      <c r="E62" s="12"/>
      <c r="F62" s="18"/>
      <c r="G62" s="18"/>
      <c r="H62" s="18"/>
    </row>
    <row r="63" spans="1:8" x14ac:dyDescent="0.25">
      <c r="A63" s="10"/>
      <c r="B63" s="12"/>
      <c r="C63" s="11"/>
      <c r="D63" s="12"/>
      <c r="E63" s="12"/>
      <c r="F63" s="12"/>
      <c r="G63" s="12"/>
      <c r="H63" s="12"/>
    </row>
    <row r="64" spans="1:8" x14ac:dyDescent="0.25">
      <c r="A64" s="10"/>
      <c r="B64" s="12"/>
      <c r="C64" s="11"/>
      <c r="D64" s="12"/>
      <c r="E64" s="12"/>
      <c r="F64" s="12"/>
      <c r="G64" s="12"/>
      <c r="H64" s="12"/>
    </row>
    <row r="65" spans="1:10" ht="28.5" x14ac:dyDescent="0.25">
      <c r="A65" s="13" t="s">
        <v>29</v>
      </c>
      <c r="B65" s="14">
        <f>C65+D65+E65+F65</f>
        <v>890284.98</v>
      </c>
      <c r="C65" s="15"/>
      <c r="D65" s="14">
        <v>79774.990000000005</v>
      </c>
      <c r="E65" s="14"/>
      <c r="F65" s="14">
        <v>810509.99</v>
      </c>
      <c r="G65" s="14">
        <v>766138.6</v>
      </c>
      <c r="H65" s="14">
        <v>0</v>
      </c>
    </row>
    <row r="66" spans="1:10" ht="57" x14ac:dyDescent="0.25">
      <c r="A66" s="13" t="s">
        <v>30</v>
      </c>
      <c r="B66" s="14">
        <f t="shared" ref="B66:B76" si="6">C66+D66+E66+F66</f>
        <v>0</v>
      </c>
      <c r="C66" s="11">
        <v>0</v>
      </c>
      <c r="D66" s="14"/>
      <c r="E66" s="14"/>
      <c r="F66" s="14">
        <v>0</v>
      </c>
      <c r="G66" s="14">
        <v>0</v>
      </c>
      <c r="H66" s="14">
        <v>0</v>
      </c>
    </row>
    <row r="67" spans="1:10" ht="57" x14ac:dyDescent="0.25">
      <c r="A67" s="13" t="s">
        <v>31</v>
      </c>
      <c r="B67" s="14">
        <f t="shared" si="6"/>
        <v>0</v>
      </c>
      <c r="C67" s="11">
        <v>0</v>
      </c>
      <c r="D67" s="14"/>
      <c r="E67" s="14"/>
      <c r="F67" s="14">
        <v>0</v>
      </c>
      <c r="G67" s="14">
        <v>58315.6</v>
      </c>
      <c r="H67" s="14">
        <v>0</v>
      </c>
    </row>
    <row r="68" spans="1:10" ht="71.25" x14ac:dyDescent="0.25">
      <c r="A68" s="13" t="s">
        <v>32</v>
      </c>
      <c r="B68" s="14">
        <f t="shared" si="6"/>
        <v>0</v>
      </c>
      <c r="C68" s="11">
        <v>0</v>
      </c>
      <c r="D68" s="14"/>
      <c r="E68" s="14"/>
      <c r="F68" s="14">
        <v>0</v>
      </c>
      <c r="G68" s="14">
        <v>0</v>
      </c>
      <c r="H68" s="14">
        <v>0</v>
      </c>
    </row>
    <row r="69" spans="1:10" ht="42.75" x14ac:dyDescent="0.25">
      <c r="A69" s="13" t="s">
        <v>33</v>
      </c>
      <c r="B69" s="14">
        <f t="shared" si="6"/>
        <v>842756</v>
      </c>
      <c r="C69" s="11">
        <v>0</v>
      </c>
      <c r="D69" s="14">
        <v>774670</v>
      </c>
      <c r="F69" s="14">
        <v>68086</v>
      </c>
      <c r="G69" s="14">
        <v>125548.57</v>
      </c>
      <c r="H69" s="14">
        <v>0</v>
      </c>
    </row>
    <row r="70" spans="1:10" ht="42.75" x14ac:dyDescent="0.25">
      <c r="A70" s="13" t="s">
        <v>52</v>
      </c>
      <c r="B70" s="14">
        <f t="shared" si="6"/>
        <v>0</v>
      </c>
      <c r="C70" s="11">
        <v>0</v>
      </c>
      <c r="D70" s="14"/>
      <c r="E70" s="14"/>
      <c r="F70" s="14">
        <v>0</v>
      </c>
      <c r="G70" s="14">
        <v>0</v>
      </c>
      <c r="H70" s="14">
        <v>0</v>
      </c>
    </row>
    <row r="71" spans="1:10" ht="42.75" x14ac:dyDescent="0.25">
      <c r="A71" s="13" t="s">
        <v>53</v>
      </c>
      <c r="B71" s="14">
        <f t="shared" si="6"/>
        <v>420000</v>
      </c>
      <c r="C71" s="11">
        <v>0</v>
      </c>
      <c r="D71" s="14"/>
      <c r="E71" s="14"/>
      <c r="F71" s="14">
        <v>420000</v>
      </c>
      <c r="G71" s="14"/>
      <c r="H71" s="14"/>
    </row>
    <row r="72" spans="1:10" x14ac:dyDescent="0.25">
      <c r="A72" s="13"/>
      <c r="B72" s="14">
        <f t="shared" si="6"/>
        <v>0</v>
      </c>
      <c r="C72" s="11"/>
      <c r="D72" s="14"/>
      <c r="E72" s="14"/>
      <c r="F72" s="14">
        <v>0</v>
      </c>
      <c r="G72" s="14">
        <v>0</v>
      </c>
      <c r="H72" s="14">
        <v>0</v>
      </c>
    </row>
    <row r="73" spans="1:10" x14ac:dyDescent="0.25">
      <c r="A73" s="13"/>
      <c r="B73" s="14">
        <f t="shared" si="6"/>
        <v>0</v>
      </c>
      <c r="C73" s="11"/>
      <c r="D73" s="14"/>
      <c r="E73" s="14"/>
      <c r="F73" s="14">
        <v>0</v>
      </c>
      <c r="G73" s="14">
        <v>0</v>
      </c>
      <c r="H73" s="14">
        <v>0</v>
      </c>
    </row>
    <row r="74" spans="1:10" ht="28.5" x14ac:dyDescent="0.25">
      <c r="A74" s="13" t="s">
        <v>34</v>
      </c>
      <c r="B74" s="14">
        <f t="shared" si="6"/>
        <v>0</v>
      </c>
      <c r="C74" s="11">
        <v>0</v>
      </c>
      <c r="D74" s="14"/>
      <c r="E74" s="14"/>
      <c r="F74" s="14">
        <v>0</v>
      </c>
      <c r="G74" s="14">
        <v>0</v>
      </c>
      <c r="H74" s="14">
        <v>0</v>
      </c>
    </row>
    <row r="75" spans="1:10" x14ac:dyDescent="0.25">
      <c r="A75" s="13"/>
      <c r="B75" s="14">
        <f t="shared" si="6"/>
        <v>0</v>
      </c>
      <c r="C75" s="11"/>
      <c r="D75" s="14"/>
      <c r="E75" s="14"/>
      <c r="F75" s="14"/>
      <c r="G75" s="14"/>
      <c r="H75" s="14"/>
    </row>
    <row r="76" spans="1:10" ht="57" x14ac:dyDescent="0.25">
      <c r="A76" s="13" t="s">
        <v>54</v>
      </c>
      <c r="B76" s="14">
        <f t="shared" si="6"/>
        <v>0</v>
      </c>
      <c r="C76" s="11">
        <v>0</v>
      </c>
      <c r="D76" s="14"/>
      <c r="E76" s="14"/>
      <c r="F76" s="14">
        <v>0</v>
      </c>
      <c r="G76" s="14">
        <v>347700</v>
      </c>
      <c r="H76" s="14">
        <v>0</v>
      </c>
    </row>
    <row r="77" spans="1:10" x14ac:dyDescent="0.25">
      <c r="A77" s="10" t="s">
        <v>55</v>
      </c>
      <c r="B77" s="12">
        <f>C77+D77+E77+F77</f>
        <v>0</v>
      </c>
      <c r="C77" s="11">
        <v>0</v>
      </c>
      <c r="D77" s="14"/>
      <c r="E77" s="14"/>
      <c r="F77" s="14"/>
      <c r="G77" s="12">
        <f>+G84+G88+G90</f>
        <v>0</v>
      </c>
      <c r="H77" s="12">
        <f>+H84+H88+H90</f>
        <v>0</v>
      </c>
    </row>
    <row r="78" spans="1:10" ht="28.5" x14ac:dyDescent="0.25">
      <c r="A78" s="13" t="s">
        <v>56</v>
      </c>
      <c r="B78" s="12">
        <f t="shared" ref="B78:B91" si="7">C78</f>
        <v>0</v>
      </c>
      <c r="C78" s="15">
        <v>0</v>
      </c>
      <c r="D78" s="14"/>
      <c r="E78" s="14"/>
      <c r="F78" s="14"/>
      <c r="G78" s="14"/>
      <c r="H78" s="14"/>
      <c r="J78" s="2" t="s">
        <v>89</v>
      </c>
    </row>
    <row r="79" spans="1:10" ht="28.5" x14ac:dyDescent="0.25">
      <c r="A79" s="13" t="s">
        <v>57</v>
      </c>
      <c r="B79" s="12">
        <f t="shared" si="7"/>
        <v>0</v>
      </c>
      <c r="C79" s="11">
        <v>0</v>
      </c>
      <c r="D79" s="14"/>
      <c r="E79" s="14"/>
      <c r="F79" s="14"/>
      <c r="G79" s="14"/>
      <c r="H79" s="14"/>
    </row>
    <row r="80" spans="1:10" ht="57" x14ac:dyDescent="0.25">
      <c r="A80" s="13" t="s">
        <v>58</v>
      </c>
      <c r="B80" s="12">
        <f t="shared" si="7"/>
        <v>0</v>
      </c>
      <c r="C80" s="11">
        <v>0</v>
      </c>
      <c r="D80" s="14"/>
      <c r="E80" s="14"/>
      <c r="F80" s="14"/>
      <c r="G80" s="14"/>
      <c r="H80" s="14"/>
    </row>
    <row r="81" spans="1:10" ht="85.5" x14ac:dyDescent="0.25">
      <c r="A81" s="13" t="s">
        <v>59</v>
      </c>
      <c r="B81" s="12">
        <f t="shared" si="7"/>
        <v>0</v>
      </c>
      <c r="C81" s="11">
        <v>0</v>
      </c>
      <c r="D81" s="14"/>
      <c r="E81" s="14"/>
      <c r="F81" s="14"/>
      <c r="G81" s="14"/>
      <c r="H81" s="14"/>
    </row>
    <row r="82" spans="1:10" ht="60" x14ac:dyDescent="0.25">
      <c r="A82" s="10" t="s">
        <v>60</v>
      </c>
      <c r="B82" s="12">
        <f t="shared" si="7"/>
        <v>0</v>
      </c>
      <c r="C82" s="11">
        <v>0</v>
      </c>
      <c r="D82" s="14"/>
      <c r="E82" s="14"/>
      <c r="F82" s="14"/>
      <c r="G82" s="14"/>
      <c r="H82" s="14"/>
    </row>
    <row r="83" spans="1:10" ht="28.5" x14ac:dyDescent="0.25">
      <c r="A83" s="13" t="s">
        <v>61</v>
      </c>
      <c r="B83" s="12">
        <f t="shared" si="7"/>
        <v>0</v>
      </c>
      <c r="C83" s="11">
        <v>0</v>
      </c>
      <c r="D83" s="14"/>
      <c r="E83" s="14"/>
      <c r="F83" s="14"/>
      <c r="G83" s="14"/>
      <c r="H83" s="14"/>
    </row>
    <row r="84" spans="1:10" x14ac:dyDescent="0.25">
      <c r="A84" s="13"/>
      <c r="B84" s="12"/>
      <c r="C84" s="11"/>
      <c r="D84" s="14"/>
      <c r="E84" s="14"/>
      <c r="F84" s="14"/>
      <c r="G84" s="14"/>
      <c r="H84" s="14"/>
    </row>
    <row r="85" spans="1:10" x14ac:dyDescent="0.25">
      <c r="A85" s="13"/>
      <c r="B85" s="12"/>
      <c r="C85" s="11"/>
      <c r="D85" s="14"/>
      <c r="E85" s="14"/>
      <c r="F85" s="12"/>
      <c r="G85" s="12"/>
      <c r="H85" s="12"/>
    </row>
    <row r="86" spans="1:10" x14ac:dyDescent="0.25">
      <c r="A86" s="13"/>
      <c r="B86" s="12"/>
      <c r="C86" s="11"/>
      <c r="D86" s="14"/>
      <c r="E86" s="14"/>
      <c r="F86" s="14"/>
      <c r="G86" s="14"/>
      <c r="H86" s="14"/>
    </row>
    <row r="87" spans="1:10" ht="57" x14ac:dyDescent="0.25">
      <c r="A87" s="13" t="s">
        <v>62</v>
      </c>
      <c r="B87" s="12">
        <f t="shared" si="7"/>
        <v>0</v>
      </c>
      <c r="C87" s="11">
        <v>0</v>
      </c>
      <c r="D87" s="14"/>
      <c r="E87" s="14"/>
      <c r="F87" s="14"/>
      <c r="G87" s="14"/>
      <c r="H87" s="14"/>
    </row>
    <row r="88" spans="1:10" ht="30" x14ac:dyDescent="0.25">
      <c r="A88" s="10" t="s">
        <v>63</v>
      </c>
      <c r="B88" s="12">
        <f t="shared" si="7"/>
        <v>0</v>
      </c>
      <c r="C88" s="11">
        <v>0</v>
      </c>
      <c r="D88" s="14"/>
      <c r="E88" s="14"/>
      <c r="F88" s="14"/>
      <c r="G88" s="14"/>
      <c r="H88" s="14"/>
    </row>
    <row r="89" spans="1:10" ht="42.75" x14ac:dyDescent="0.25">
      <c r="A89" s="13" t="s">
        <v>64</v>
      </c>
      <c r="B89" s="12">
        <f t="shared" si="7"/>
        <v>0</v>
      </c>
      <c r="C89" s="11">
        <v>0</v>
      </c>
      <c r="D89" s="14"/>
      <c r="E89" s="14"/>
      <c r="F89" s="14"/>
      <c r="G89" s="14"/>
      <c r="H89" s="14"/>
    </row>
    <row r="90" spans="1:10" ht="42.75" x14ac:dyDescent="0.25">
      <c r="A90" s="13" t="s">
        <v>65</v>
      </c>
      <c r="B90" s="12">
        <f t="shared" si="7"/>
        <v>0</v>
      </c>
      <c r="C90" s="11">
        <v>0</v>
      </c>
      <c r="D90" s="14"/>
      <c r="E90" s="14"/>
      <c r="F90" s="14"/>
      <c r="G90" s="14"/>
      <c r="H90" s="14"/>
    </row>
    <row r="91" spans="1:10" ht="57" x14ac:dyDescent="0.25">
      <c r="A91" s="13" t="s">
        <v>66</v>
      </c>
      <c r="B91" s="12">
        <f t="shared" si="7"/>
        <v>0</v>
      </c>
      <c r="C91" s="11">
        <v>0</v>
      </c>
      <c r="D91" s="14"/>
      <c r="E91" s="14"/>
      <c r="F91" s="14"/>
      <c r="G91" s="14"/>
      <c r="H91" s="14"/>
    </row>
    <row r="92" spans="1:10" s="1" customFormat="1" x14ac:dyDescent="0.25">
      <c r="A92" s="19" t="s">
        <v>35</v>
      </c>
      <c r="B92" s="20">
        <f>C92+D92+E92+F92</f>
        <v>108590269.62</v>
      </c>
      <c r="C92" s="20">
        <f>C58+C28+C14+C8</f>
        <v>21012872.579999998</v>
      </c>
      <c r="D92" s="20">
        <f>+D58+D28+D14+D8</f>
        <v>35176617.450000003</v>
      </c>
      <c r="E92" s="20">
        <f>+E7</f>
        <v>25536758.93</v>
      </c>
      <c r="F92" s="20">
        <f>+F58+F28+F14+F8</f>
        <v>26864020.660000004</v>
      </c>
      <c r="G92" s="20">
        <f>+G58+G28+G14+G8</f>
        <v>28088092.330000002</v>
      </c>
      <c r="H92" s="20">
        <f>+H58+H28+H14+H8</f>
        <v>23161132.089999996</v>
      </c>
      <c r="I92" s="2"/>
      <c r="J92" s="2"/>
    </row>
    <row r="93" spans="1:10" ht="30" x14ac:dyDescent="0.25">
      <c r="A93" s="21" t="s">
        <v>67</v>
      </c>
      <c r="B93" s="22"/>
      <c r="C93" s="22"/>
      <c r="D93" s="23"/>
      <c r="E93" s="23"/>
      <c r="F93" s="23"/>
      <c r="G93" s="23"/>
      <c r="H93" s="23"/>
    </row>
    <row r="94" spans="1:10" ht="30" x14ac:dyDescent="0.25">
      <c r="A94" s="10" t="s">
        <v>68</v>
      </c>
      <c r="B94" s="14">
        <v>0</v>
      </c>
      <c r="C94" s="2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</row>
    <row r="95" spans="1:10" ht="57" x14ac:dyDescent="0.25">
      <c r="A95" s="13" t="s">
        <v>69</v>
      </c>
      <c r="B95" s="14">
        <v>0</v>
      </c>
      <c r="C95" s="25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</row>
    <row r="96" spans="1:10" ht="57" x14ac:dyDescent="0.25">
      <c r="A96" s="13" t="s">
        <v>70</v>
      </c>
      <c r="B96" s="14">
        <v>0</v>
      </c>
      <c r="C96" s="25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9" x14ac:dyDescent="0.25">
      <c r="A97" s="13">
        <v>32</v>
      </c>
      <c r="B97" s="14"/>
      <c r="C97" s="25"/>
      <c r="D97" s="14"/>
      <c r="E97" s="14"/>
      <c r="F97" s="14"/>
      <c r="G97" s="14"/>
      <c r="H97" s="14"/>
    </row>
    <row r="98" spans="1:9" ht="30" x14ac:dyDescent="0.25">
      <c r="A98" s="10" t="s">
        <v>71</v>
      </c>
      <c r="B98" s="14" t="s">
        <v>83</v>
      </c>
      <c r="C98" s="2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</row>
    <row r="99" spans="1:9" ht="42.75" x14ac:dyDescent="0.25">
      <c r="A99" s="13" t="s">
        <v>72</v>
      </c>
      <c r="B99" s="14">
        <v>0</v>
      </c>
      <c r="C99" s="25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</row>
    <row r="100" spans="1:9" ht="42.75" x14ac:dyDescent="0.25">
      <c r="A100" s="13" t="s">
        <v>73</v>
      </c>
      <c r="B100" s="14">
        <v>0</v>
      </c>
      <c r="C100" s="25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</row>
    <row r="101" spans="1:9" ht="45" x14ac:dyDescent="0.25">
      <c r="A101" s="10" t="s">
        <v>74</v>
      </c>
      <c r="B101" s="14"/>
      <c r="C101" s="2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</row>
    <row r="102" spans="1:9" ht="42.75" x14ac:dyDescent="0.25">
      <c r="A102" s="13" t="s">
        <v>75</v>
      </c>
      <c r="B102" s="14">
        <v>0</v>
      </c>
      <c r="C102" s="25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</row>
    <row r="103" spans="1:9" ht="30" x14ac:dyDescent="0.25">
      <c r="A103" s="19" t="s">
        <v>76</v>
      </c>
      <c r="B103" s="26"/>
      <c r="C103" s="26"/>
      <c r="D103" s="27">
        <v>0</v>
      </c>
      <c r="E103" s="27">
        <v>0</v>
      </c>
      <c r="F103" s="27">
        <v>0</v>
      </c>
      <c r="G103" s="27">
        <v>0</v>
      </c>
      <c r="H103" s="27">
        <v>0</v>
      </c>
    </row>
    <row r="104" spans="1:9" x14ac:dyDescent="0.25">
      <c r="D104" s="28">
        <v>0</v>
      </c>
    </row>
    <row r="105" spans="1:9" ht="45" x14ac:dyDescent="0.25">
      <c r="A105" s="29" t="s">
        <v>77</v>
      </c>
      <c r="B105" s="30">
        <f>C105+D105+E105+F105</f>
        <v>108590269.62</v>
      </c>
      <c r="C105" s="30">
        <f>C92</f>
        <v>21012872.579999998</v>
      </c>
      <c r="D105" s="30">
        <f>D92</f>
        <v>35176617.450000003</v>
      </c>
      <c r="E105" s="30">
        <f t="shared" ref="E105:F105" si="8">E92</f>
        <v>25536758.93</v>
      </c>
      <c r="F105" s="30">
        <f t="shared" si="8"/>
        <v>26864020.660000004</v>
      </c>
      <c r="G105" s="30">
        <f t="shared" ref="G105:H105" si="9">G92</f>
        <v>28088092.330000002</v>
      </c>
      <c r="H105" s="30">
        <f t="shared" si="9"/>
        <v>23161132.089999996</v>
      </c>
    </row>
    <row r="106" spans="1:9" x14ac:dyDescent="0.25">
      <c r="A106" s="2" t="s">
        <v>82</v>
      </c>
    </row>
    <row r="107" spans="1:9" x14ac:dyDescent="0.25">
      <c r="A107" s="2" t="s">
        <v>100</v>
      </c>
    </row>
    <row r="108" spans="1:9" x14ac:dyDescent="0.25">
      <c r="A108" s="2" t="s">
        <v>101</v>
      </c>
    </row>
    <row r="110" spans="1:9" x14ac:dyDescent="0.25">
      <c r="A110" s="31" t="s">
        <v>94</v>
      </c>
      <c r="B110" s="32"/>
      <c r="C110" s="32"/>
      <c r="D110" s="32"/>
      <c r="E110" s="33"/>
    </row>
    <row r="111" spans="1:9" x14ac:dyDescent="0.25">
      <c r="A111" s="31" t="s">
        <v>95</v>
      </c>
      <c r="B111" s="32"/>
      <c r="C111" s="32"/>
      <c r="D111" s="32"/>
      <c r="E111" s="32"/>
      <c r="F111" s="32"/>
      <c r="G111" s="33"/>
      <c r="H111" s="33"/>
    </row>
    <row r="112" spans="1:9" x14ac:dyDescent="0.25">
      <c r="A112" s="31" t="s">
        <v>96</v>
      </c>
      <c r="B112" s="32"/>
      <c r="C112" s="32"/>
      <c r="D112" s="32"/>
      <c r="E112" s="32"/>
      <c r="F112" s="32"/>
      <c r="G112" s="32"/>
      <c r="H112" s="32"/>
      <c r="I112" s="33"/>
    </row>
    <row r="113" spans="1:9" x14ac:dyDescent="0.25">
      <c r="A113" s="34" t="s">
        <v>92</v>
      </c>
      <c r="I113" s="35"/>
    </row>
    <row r="114" spans="1:9" x14ac:dyDescent="0.25">
      <c r="A114" s="36" t="s">
        <v>93</v>
      </c>
      <c r="B114" s="37"/>
      <c r="C114" s="37"/>
      <c r="D114" s="37"/>
      <c r="E114" s="37"/>
      <c r="F114" s="37"/>
      <c r="G114" s="37"/>
      <c r="H114" s="37"/>
      <c r="I114" s="38"/>
    </row>
    <row r="119" spans="1:9" x14ac:dyDescent="0.25">
      <c r="A119" s="4" t="s">
        <v>91</v>
      </c>
      <c r="B119" s="4"/>
    </row>
    <row r="120" spans="1:9" x14ac:dyDescent="0.25">
      <c r="A120" s="2" t="s">
        <v>87</v>
      </c>
    </row>
    <row r="121" spans="1:9" x14ac:dyDescent="0.25">
      <c r="A121" s="2" t="s">
        <v>90</v>
      </c>
    </row>
    <row r="126" spans="1:9" x14ac:dyDescent="0.25">
      <c r="D126" s="4"/>
    </row>
    <row r="131" spans="3:4" x14ac:dyDescent="0.25">
      <c r="C131" s="3"/>
      <c r="D131" s="3"/>
    </row>
  </sheetData>
  <mergeCells count="4">
    <mergeCell ref="A1:F1"/>
    <mergeCell ref="A2:F2"/>
    <mergeCell ref="A3:F3"/>
    <mergeCell ref="A4:F4"/>
  </mergeCells>
  <pageMargins left="1.5748031496062993" right="3.937007874015748E-2" top="0.15748031496062992" bottom="0" header="0.31496062992125984" footer="0.31496062992125984"/>
  <pageSetup scale="74" orientation="landscape" r:id="rId1"/>
  <rowBreaks count="1" manualBreakCount="1">
    <brk id="2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Rel. de ingreso y gastos 2023</vt:lpstr>
      <vt:lpstr>'Rel. de ingreso y gastos 2023'!Área_de_impresión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PRESUPUESTO</cp:lastModifiedBy>
  <cp:lastPrinted>2023-07-05T16:20:53Z</cp:lastPrinted>
  <dcterms:created xsi:type="dcterms:W3CDTF">2018-04-17T18:57:16Z</dcterms:created>
  <dcterms:modified xsi:type="dcterms:W3CDTF">2023-07-05T16:30:05Z</dcterms:modified>
</cp:coreProperties>
</file>