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19200" windowHeight="10785" activeTab="1"/>
  </bookViews>
  <sheets>
    <sheet name="ESTADO DE RESULTADO SEPTIEMBRE" sheetId="17" r:id="rId1"/>
    <sheet name="ESTADO DE RESULTADO AGOSTO" sheetId="16" r:id="rId2"/>
    <sheet name="ESTADO DE RESULTADO JULIO" sheetId="15" r:id="rId3"/>
    <sheet name="ESTADO DE RESULTADO JUNIO" sheetId="14" r:id="rId4"/>
    <sheet name="ESTADO DE RESULTADO MAYO" sheetId="13" r:id="rId5"/>
    <sheet name="ESTADO DE RESULTADO ABRIL" sheetId="12" r:id="rId6"/>
    <sheet name="ESTADO DE RESULTADO MARZO" sheetId="11" r:id="rId7"/>
    <sheet name="ESTADO DE RESULTADO FEBRERO" sheetId="9" r:id="rId8"/>
    <sheet name="ESTADO DE RESULTADO ENERO" sheetId="10" r:id="rId9"/>
    <sheet name="Balence Gral. Enero  2022" sheetId="8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3" i="8" l="1"/>
  <c r="C343" i="8"/>
  <c r="C337" i="8"/>
  <c r="C61" i="17"/>
  <c r="C56" i="17"/>
  <c r="C48" i="17"/>
  <c r="C37" i="17"/>
  <c r="C26" i="17"/>
  <c r="C20" i="17"/>
  <c r="C61" i="16"/>
  <c r="C56" i="16"/>
  <c r="C48" i="16"/>
  <c r="C37" i="16"/>
  <c r="C26" i="16"/>
  <c r="C20" i="16"/>
  <c r="C309" i="8"/>
  <c r="C299" i="8"/>
  <c r="C293" i="8"/>
  <c r="C345" i="8" l="1"/>
  <c r="C355" i="8" s="1"/>
  <c r="C356" i="8" s="1"/>
  <c r="C63" i="17"/>
  <c r="C65" i="17" s="1"/>
  <c r="C68" i="17" s="1"/>
  <c r="C301" i="8"/>
  <c r="C311" i="8" s="1"/>
  <c r="C312" i="8" s="1"/>
  <c r="C63" i="16"/>
  <c r="C65" i="16" s="1"/>
  <c r="C61" i="15"/>
  <c r="C56" i="15"/>
  <c r="C48" i="15"/>
  <c r="C37" i="15"/>
  <c r="C26" i="15"/>
  <c r="C20" i="15"/>
  <c r="C266" i="8"/>
  <c r="C256" i="8"/>
  <c r="C250" i="8"/>
  <c r="C68" i="16" l="1"/>
  <c r="C258" i="8"/>
  <c r="C268" i="8" s="1"/>
  <c r="C269" i="8" s="1"/>
  <c r="C63" i="15"/>
  <c r="C65" i="15" s="1"/>
  <c r="C68" i="15" s="1"/>
  <c r="C222" i="8"/>
  <c r="C212" i="8"/>
  <c r="C206" i="8"/>
  <c r="C61" i="14"/>
  <c r="C56" i="14"/>
  <c r="C48" i="14"/>
  <c r="C37" i="14"/>
  <c r="C26" i="14"/>
  <c r="C20" i="14"/>
  <c r="C214" i="8" l="1"/>
  <c r="C224" i="8" s="1"/>
  <c r="C225" i="8" s="1"/>
  <c r="C63" i="14"/>
  <c r="C65" i="14" s="1"/>
  <c r="C68" i="14" s="1"/>
  <c r="C176" i="8"/>
  <c r="C166" i="8"/>
  <c r="C160" i="8"/>
  <c r="C168" i="8" l="1"/>
  <c r="C178" i="8" s="1"/>
  <c r="C179" i="8" s="1"/>
  <c r="C61" i="13"/>
  <c r="C56" i="13"/>
  <c r="C48" i="13"/>
  <c r="C37" i="13"/>
  <c r="C26" i="13"/>
  <c r="C20" i="13"/>
  <c r="C63" i="13" l="1"/>
  <c r="C65" i="13" s="1"/>
  <c r="C68" i="13" s="1"/>
  <c r="C61" i="12" l="1"/>
  <c r="C56" i="12"/>
  <c r="C48" i="12"/>
  <c r="C37" i="12"/>
  <c r="C26" i="12"/>
  <c r="C20" i="12"/>
  <c r="C127" i="8"/>
  <c r="C117" i="8"/>
  <c r="C111" i="8"/>
  <c r="C63" i="12" l="1"/>
  <c r="C65" i="12" s="1"/>
  <c r="C68" i="12" s="1"/>
  <c r="C119" i="8"/>
  <c r="C129" i="8" s="1"/>
  <c r="C130" i="8" s="1"/>
  <c r="C82" i="8"/>
  <c r="C72" i="8"/>
  <c r="C66" i="8"/>
  <c r="C61" i="11"/>
  <c r="C56" i="11"/>
  <c r="C48" i="11"/>
  <c r="C37" i="11"/>
  <c r="C26" i="11"/>
  <c r="C20" i="11"/>
  <c r="C63" i="11" l="1"/>
  <c r="C65" i="11" s="1"/>
  <c r="C68" i="11" s="1"/>
  <c r="C74" i="8"/>
  <c r="C84" i="8" s="1"/>
  <c r="C85" i="8" s="1"/>
  <c r="C62" i="10"/>
  <c r="C57" i="10"/>
  <c r="C49" i="10"/>
  <c r="C38" i="10"/>
  <c r="C27" i="10"/>
  <c r="C21" i="10"/>
  <c r="C35" i="8"/>
  <c r="C25" i="8"/>
  <c r="C19" i="8"/>
  <c r="C66" i="10" l="1"/>
  <c r="C68" i="10" s="1"/>
  <c r="C71" i="10" s="1"/>
  <c r="C27" i="8"/>
  <c r="C37" i="8" s="1"/>
  <c r="C38" i="8" s="1"/>
  <c r="C61" i="9"/>
  <c r="C56" i="9"/>
  <c r="C48" i="9"/>
  <c r="C37" i="9"/>
  <c r="C26" i="9"/>
  <c r="C20" i="9"/>
  <c r="C63" i="9" l="1"/>
  <c r="C65" i="9" s="1"/>
  <c r="C68" i="9" s="1"/>
</calcChain>
</file>

<file path=xl/sharedStrings.xml><?xml version="1.0" encoding="utf-8"?>
<sst xmlns="http://schemas.openxmlformats.org/spreadsheetml/2006/main" count="1103" uniqueCount="145">
  <si>
    <t xml:space="preserve">ACTIVOS </t>
  </si>
  <si>
    <t xml:space="preserve">ACTIVOS CORRIENTES  </t>
  </si>
  <si>
    <t xml:space="preserve">DISPONIBILIDAD DE EFECTIVO </t>
  </si>
  <si>
    <t xml:space="preserve">APROPIACION NO PROGRAMADA </t>
  </si>
  <si>
    <t xml:space="preserve">TOTAL ACTIVO CORRIENTES </t>
  </si>
  <si>
    <t xml:space="preserve">ACTIVOS NO  CORRIENTES </t>
  </si>
  <si>
    <t xml:space="preserve">TOTAL DE ACTIVOS NO CORRIENTES </t>
  </si>
  <si>
    <t xml:space="preserve">PASIVOS CORRIENTES </t>
  </si>
  <si>
    <t xml:space="preserve">TOTAL PASIVOS CORRIENTES </t>
  </si>
  <si>
    <t xml:space="preserve">PASIVOS NO CORRIENTES </t>
  </si>
  <si>
    <t xml:space="preserve">TOTAL PASIVOS NO CORRIENTES </t>
  </si>
  <si>
    <t>Preparado por:</t>
  </si>
  <si>
    <t>Revisado por:</t>
  </si>
  <si>
    <t>BIENES DE USO (ACTIVOS NO FINANCIEROS)</t>
  </si>
  <si>
    <t>Aprobado por:</t>
  </si>
  <si>
    <t>Capitan Cont., ERD.</t>
  </si>
  <si>
    <t>Tte. Coronel Cont., ERD.</t>
  </si>
  <si>
    <t xml:space="preserve">MINISTERIO DE DEFENSA </t>
  </si>
  <si>
    <t xml:space="preserve">CUERPO ESPECIALIZADO PARA LA SEGURIDAD DEL METRO </t>
  </si>
  <si>
    <t xml:space="preserve">BALANCE GENERAL </t>
  </si>
  <si>
    <t>VALORES EN RD$</t>
  </si>
  <si>
    <t xml:space="preserve"> </t>
  </si>
  <si>
    <t>TOTAL PASIVO Y PATRIMONIO</t>
  </si>
  <si>
    <t>"Todo Por La  Patria"</t>
  </si>
  <si>
    <t>TOTAL DE ACTIVOS CORRIENTES Y NO CORRIENTES</t>
  </si>
  <si>
    <t xml:space="preserve">Licda. PAULA CORPORAN MEDINA </t>
  </si>
  <si>
    <t xml:space="preserve"> Coronel Contadora, ERD.</t>
  </si>
  <si>
    <t>Licda. EULOGIA PINALES VARGAS</t>
  </si>
  <si>
    <t>Licdo. RAFAEL UBRI MONTERO</t>
  </si>
  <si>
    <t xml:space="preserve">Auditor Interno </t>
  </si>
  <si>
    <t>Encargada de Contabilidad</t>
  </si>
  <si>
    <t>Sub-Directora Financiera</t>
  </si>
  <si>
    <t>INVENTARIO DE MATERIALES  GASTABLES</t>
  </si>
  <si>
    <t xml:space="preserve">BIENES INTANGIBLES NO CONSUMIDO </t>
  </si>
  <si>
    <t xml:space="preserve">TOTAL PATRIMONIO </t>
  </si>
  <si>
    <t>CUENTA POR PAGAR AÑOS ANTERIORES.</t>
  </si>
  <si>
    <t>ANEXO I</t>
  </si>
  <si>
    <t>ANEXO II</t>
  </si>
  <si>
    <t>ANEXO III</t>
  </si>
  <si>
    <t>CUENTAS POR COBRAR LARGO PLAZO</t>
  </si>
  <si>
    <t>ANEXO IV</t>
  </si>
  <si>
    <t xml:space="preserve"> ANEXO V</t>
  </si>
  <si>
    <t>ANEXO VI</t>
  </si>
  <si>
    <t>CTAS.</t>
  </si>
  <si>
    <t>DETALLES</t>
  </si>
  <si>
    <t>INGRESOS</t>
  </si>
  <si>
    <t>REMUNERACIONES T CONTRIBUCIONES</t>
  </si>
  <si>
    <t>CONTRATACION DE SERVICIOS</t>
  </si>
  <si>
    <t>MATERIALES Y SUMINISTRO</t>
  </si>
  <si>
    <t>BIENES MUEBLE, INMUEBLES E ITANGIBLES</t>
  </si>
  <si>
    <t>OBRAS EN EDIFICACIONES</t>
  </si>
  <si>
    <t>GASTOS</t>
  </si>
  <si>
    <t>2.1.1</t>
  </si>
  <si>
    <t>2.1.2</t>
  </si>
  <si>
    <t>REMUNERACIONES</t>
  </si>
  <si>
    <t>SOBRE SUELDOS</t>
  </si>
  <si>
    <t>CONTRIBUCIONES A LA SEGURIDAD SOCIAL</t>
  </si>
  <si>
    <t>TOTAL INGRESOS RD$</t>
  </si>
  <si>
    <t>TOTAL REMUNERACIONES Y CONTRIBUCIONES</t>
  </si>
  <si>
    <t>2.2.1</t>
  </si>
  <si>
    <t>2.2.2</t>
  </si>
  <si>
    <t>2.2.5</t>
  </si>
  <si>
    <t>2.2.6</t>
  </si>
  <si>
    <t>2.2.7</t>
  </si>
  <si>
    <t>2.2.8</t>
  </si>
  <si>
    <t>2.2.9</t>
  </si>
  <si>
    <t>SERVICIOS BASICOS</t>
  </si>
  <si>
    <t>PUBLICIDAD, IMPRESION Y ENCUADERNACION</t>
  </si>
  <si>
    <t>ALQUILERES Y RENTAS</t>
  </si>
  <si>
    <t>SEGUROS</t>
  </si>
  <si>
    <t xml:space="preserve">OTROS SERVICIOS NO INCLUIDOS EN CONCEPTOS ANTERIORES </t>
  </si>
  <si>
    <t>OTRAS CONTRATACIONES DE SERVICIOS</t>
  </si>
  <si>
    <t>TOTAL CONTRATACION SERVICIOS</t>
  </si>
  <si>
    <t>2.3.1</t>
  </si>
  <si>
    <t>2.3.2</t>
  </si>
  <si>
    <t>2.3.3</t>
  </si>
  <si>
    <t>2.3.4</t>
  </si>
  <si>
    <t>2.3.5</t>
  </si>
  <si>
    <t>ALIMENTOS Y PRODUCTOS AGROFORESTALES</t>
  </si>
  <si>
    <t>TEXTILES Y VESTUARIOS</t>
  </si>
  <si>
    <t>PRODUCTO PAPEL CARTON E IMPRESOS</t>
  </si>
  <si>
    <t>PRODUCTOS FARMACEUTICOS</t>
  </si>
  <si>
    <t>PRODUCTOS DE CUERO, CAUCHO Y PLASTICO</t>
  </si>
  <si>
    <t>2.3.6</t>
  </si>
  <si>
    <t>2.3.7</t>
  </si>
  <si>
    <t>2.3.9</t>
  </si>
  <si>
    <t>PRODUCTOS DE MINERALES METALICOS Y NO METALICOS</t>
  </si>
  <si>
    <t>COMBUSTIBLES, LUBRICANTES Y PRODUCTOS QUIMICOS</t>
  </si>
  <si>
    <t>PRODUCTOS Y UTILES VARIOS</t>
  </si>
  <si>
    <t>TOTAL MATERIALES Y SUMINISTROS</t>
  </si>
  <si>
    <t>BIENES MUEBLES, INMUEBLES E INTANGIBLES</t>
  </si>
  <si>
    <t>2.6.1</t>
  </si>
  <si>
    <t>2.6.2</t>
  </si>
  <si>
    <t>2.6.5</t>
  </si>
  <si>
    <t>2.6.7</t>
  </si>
  <si>
    <t>2.6.9</t>
  </si>
  <si>
    <t>MOBILIARIO Y EQUIPO</t>
  </si>
  <si>
    <t>MOBILIARIO Y EQUIPO EDUCACIONAL</t>
  </si>
  <si>
    <t>MAQUINARIA, OTROS EQUIPOS Y HERRAMIENTAS</t>
  </si>
  <si>
    <t>ACTIVOS BIOLOGICOS</t>
  </si>
  <si>
    <t>ACCESORIOS PARA EDIFICIOS NO RESIDENCIAL</t>
  </si>
  <si>
    <t>TOTAL BIENES MUEBLES, INMUEBLES E INTANGIBLES</t>
  </si>
  <si>
    <t>OBRAS</t>
  </si>
  <si>
    <t>2.7.1</t>
  </si>
  <si>
    <t>TOTAL EN OBRAS</t>
  </si>
  <si>
    <t>TOTAL GENERAL DE GASTOS</t>
  </si>
  <si>
    <t>PARTIDAS EN PREVENTIVOS-COMPROMISO</t>
  </si>
  <si>
    <t>TOTAL INGRESOS MENOS GASTOS</t>
  </si>
  <si>
    <t>PAULA CORPORAN MEDINA              EULOGIA PINALES VARGAS                 RAFAEL UBRI MONTERO</t>
  </si>
  <si>
    <t xml:space="preserve">     Coronel contador, ERD                       Capitan contador, ERD                   Tte. Coronel Contador, ERD</t>
  </si>
  <si>
    <t xml:space="preserve">  Sub-Directora Financiera                 Encargada de Contabilidad                          Auditor Interno</t>
  </si>
  <si>
    <t>REPUBLICA DOMINICANA</t>
  </si>
  <si>
    <t>MINISTERIO DE DEFENSA</t>
  </si>
  <si>
    <t>"TODO POR LA PATRIA"</t>
  </si>
  <si>
    <t>2.1.5</t>
  </si>
  <si>
    <t>CUERPO ESPECIALIZADO PARA LA SEGURIDAD DEL METRO</t>
  </si>
  <si>
    <t>ESTADO DE RESULTADOS</t>
  </si>
  <si>
    <t xml:space="preserve">PRESUPUESTO VIGENTE </t>
  </si>
  <si>
    <t>RESULTADO AL 31/12/2021</t>
  </si>
  <si>
    <t>DEL 01-01 AL 31-01-2022.</t>
  </si>
  <si>
    <t>GASTOS ACUMULADOS ENERO-DICIEMBRE 2022</t>
  </si>
  <si>
    <t>SERVICIOS REPARACIONES MENORES E INSTALACIONES</t>
  </si>
  <si>
    <t>TOTAL  GASTOS</t>
  </si>
  <si>
    <t>TOTAL INGRESO MENOS GASTOS</t>
  </si>
  <si>
    <t>RESULTADO AL 28/02/2022</t>
  </si>
  <si>
    <t>DEL 01-01 AL 28-02-2022.</t>
  </si>
  <si>
    <t>RESULTADO AL 31/03/2022</t>
  </si>
  <si>
    <t>DEL 01-01 AL 31-03-2022.</t>
  </si>
  <si>
    <t>DEL 01-01 AL 30-04-2022.</t>
  </si>
  <si>
    <t>RESULTADO AL 30/04/2022</t>
  </si>
  <si>
    <t>GASTOS ACUMULADOS ENERO-ABRIL 2022</t>
  </si>
  <si>
    <t>GASTOS ACUMULADOS ENERO-MAYO 2022</t>
  </si>
  <si>
    <t>RESULTADO AL 31/05/2022</t>
  </si>
  <si>
    <t>DEL 01-01 AL 30-06-2022.</t>
  </si>
  <si>
    <t>GASTOS ACUMULADOS ENERO-JUNIO 2022</t>
  </si>
  <si>
    <t>RESULTADO AL 30/06/2022</t>
  </si>
  <si>
    <t>DEL 01-01 AL 31-05-2022.</t>
  </si>
  <si>
    <t>RESULTADO AL 31/07/2022</t>
  </si>
  <si>
    <t>DEL 01-07 AL 31-07-2022.</t>
  </si>
  <si>
    <t>GASTOS ACUMULADOS ENERO-JULIO 2022</t>
  </si>
  <si>
    <t>DEL 01-08 AL 31-08-2022.</t>
  </si>
  <si>
    <t>GASTOS ACUMULADOS ENERO-SEPTIEMBRE 2022</t>
  </si>
  <si>
    <t>RESULTADO AL 31/09/2022</t>
  </si>
  <si>
    <t>DEL 01-09 AL 30-09-2022.</t>
  </si>
  <si>
    <t>RESULTADO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</si>
</sst>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43" fontId="0" fillId="0" borderId="0" xfId="0" applyNumberForma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3" fontId="6" fillId="2" borderId="0" xfId="1" applyFont="1" applyFill="1"/>
    <xf numFmtId="0" fontId="5" fillId="2" borderId="0" xfId="0" applyFont="1" applyFill="1"/>
    <xf numFmtId="43" fontId="8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/>
    <xf numFmtId="2" fontId="6" fillId="2" borderId="1" xfId="1" applyNumberFormat="1" applyFont="1" applyFill="1" applyBorder="1"/>
    <xf numFmtId="2" fontId="5" fillId="2" borderId="1" xfId="1" applyNumberFormat="1" applyFont="1" applyFill="1" applyBorder="1"/>
    <xf numFmtId="43" fontId="6" fillId="2" borderId="1" xfId="1" applyFont="1" applyFill="1" applyBorder="1"/>
    <xf numFmtId="43" fontId="5" fillId="2" borderId="2" xfId="1" applyFont="1" applyFill="1" applyBorder="1"/>
    <xf numFmtId="0" fontId="2" fillId="0" borderId="0" xfId="0" applyFont="1"/>
    <xf numFmtId="43" fontId="5" fillId="2" borderId="4" xfId="1" applyFont="1" applyFill="1" applyBorder="1"/>
    <xf numFmtId="43" fontId="5" fillId="2" borderId="3" xfId="1" applyFont="1" applyFill="1" applyBorder="1"/>
    <xf numFmtId="0" fontId="0" fillId="0" borderId="0" xfId="0" applyAlignment="1"/>
    <xf numFmtId="43" fontId="0" fillId="2" borderId="0" xfId="1" applyFont="1" applyFill="1" applyAlignment="1"/>
    <xf numFmtId="43" fontId="9" fillId="2" borderId="0" xfId="1" applyFont="1" applyFill="1" applyBorder="1" applyAlignment="1">
      <alignment horizontal="right"/>
    </xf>
    <xf numFmtId="43" fontId="0" fillId="0" borderId="0" xfId="1" applyFont="1" applyAlignment="1"/>
    <xf numFmtId="43" fontId="0" fillId="0" borderId="5" xfId="1" applyFont="1" applyBorder="1"/>
    <xf numFmtId="43" fontId="2" fillId="0" borderId="5" xfId="1" applyFont="1" applyBorder="1"/>
    <xf numFmtId="43" fontId="2" fillId="0" borderId="0" xfId="1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3" fontId="1" fillId="0" borderId="5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43" fontId="2" fillId="3" borderId="0" xfId="1" applyFont="1" applyFill="1"/>
    <xf numFmtId="43" fontId="0" fillId="3" borderId="0" xfId="1" applyFont="1" applyFill="1"/>
    <xf numFmtId="0" fontId="3" fillId="2" borderId="0" xfId="0" applyFont="1" applyFill="1" applyAlignment="1"/>
    <xf numFmtId="43" fontId="6" fillId="2" borderId="0" xfId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2200275</xdr:colOff>
      <xdr:row>2</xdr:row>
      <xdr:rowOff>0</xdr:rowOff>
    </xdr:from>
    <xdr:ext cx="1333499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49</xdr:row>
      <xdr:rowOff>0</xdr:rowOff>
    </xdr:from>
    <xdr:ext cx="1333499" cy="790575"/>
    <xdr:pic>
      <xdr:nvPicPr>
        <xdr:cNvPr id="5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94</xdr:row>
      <xdr:rowOff>0</xdr:rowOff>
    </xdr:from>
    <xdr:ext cx="1333499" cy="790575"/>
    <xdr:pic>
      <xdr:nvPicPr>
        <xdr:cNvPr id="4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94392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143</xdr:row>
      <xdr:rowOff>0</xdr:rowOff>
    </xdr:from>
    <xdr:ext cx="1333499" cy="790575"/>
    <xdr:pic>
      <xdr:nvPicPr>
        <xdr:cNvPr id="6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181165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189</xdr:row>
      <xdr:rowOff>0</xdr:rowOff>
    </xdr:from>
    <xdr:ext cx="1333499" cy="790575"/>
    <xdr:pic>
      <xdr:nvPicPr>
        <xdr:cNvPr id="7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755582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233</xdr:row>
      <xdr:rowOff>0</xdr:rowOff>
    </xdr:from>
    <xdr:ext cx="1333499" cy="790575"/>
    <xdr:pic>
      <xdr:nvPicPr>
        <xdr:cNvPr id="8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64236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276</xdr:row>
      <xdr:rowOff>0</xdr:rowOff>
    </xdr:from>
    <xdr:ext cx="1333499" cy="790575"/>
    <xdr:pic>
      <xdr:nvPicPr>
        <xdr:cNvPr id="9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449103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320</xdr:row>
      <xdr:rowOff>0</xdr:rowOff>
    </xdr:from>
    <xdr:ext cx="1333499" cy="790575"/>
    <xdr:pic>
      <xdr:nvPicPr>
        <xdr:cNvPr id="11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532066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G67" sqref="G67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  <col min="7" max="7" width="15.140625" bestFit="1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228257040</v>
      </c>
      <c r="E15" s="1"/>
    </row>
    <row r="16" spans="1:5" x14ac:dyDescent="0.25">
      <c r="A16" s="27">
        <v>2.2000000000000002</v>
      </c>
      <c r="B16" t="s">
        <v>47</v>
      </c>
      <c r="C16" s="1">
        <v>24830552.52</v>
      </c>
      <c r="E16" s="1"/>
    </row>
    <row r="17" spans="1:5" x14ac:dyDescent="0.25">
      <c r="A17" s="27">
        <v>2.2999999999999998</v>
      </c>
      <c r="B17" t="s">
        <v>48</v>
      </c>
      <c r="C17" s="1">
        <v>63425277.729999997</v>
      </c>
      <c r="E17" s="1"/>
    </row>
    <row r="18" spans="1:5" x14ac:dyDescent="0.25">
      <c r="A18" s="27">
        <v>2.6</v>
      </c>
      <c r="B18" t="s">
        <v>49</v>
      </c>
      <c r="C18" s="1">
        <v>7788835.75</v>
      </c>
      <c r="E18" s="1"/>
    </row>
    <row r="19" spans="1:5" x14ac:dyDescent="0.25">
      <c r="A19" s="27">
        <v>2.7</v>
      </c>
      <c r="B19" t="s">
        <v>50</v>
      </c>
      <c r="C19" s="1">
        <v>8000000</v>
      </c>
      <c r="E19" s="1"/>
    </row>
    <row r="20" spans="1:5" x14ac:dyDescent="0.25">
      <c r="B20" s="17" t="s">
        <v>57</v>
      </c>
      <c r="C20" s="25">
        <f>SUM(C15:C19)</f>
        <v>332301706</v>
      </c>
    </row>
    <row r="22" spans="1:5" x14ac:dyDescent="0.25">
      <c r="A22" s="32">
        <v>2.1</v>
      </c>
      <c r="B22" s="33" t="s">
        <v>141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146128088.55000001</v>
      </c>
    </row>
    <row r="24" spans="1:5" x14ac:dyDescent="0.25">
      <c r="A24" s="27" t="s">
        <v>53</v>
      </c>
      <c r="B24" t="s">
        <v>55</v>
      </c>
      <c r="C24" s="1">
        <v>7531968.75</v>
      </c>
      <c r="E24" s="2"/>
    </row>
    <row r="25" spans="1:5" x14ac:dyDescent="0.25">
      <c r="A25" s="27" t="s">
        <v>114</v>
      </c>
      <c r="B25" t="s">
        <v>56</v>
      </c>
      <c r="C25" s="1">
        <v>3316558.2</v>
      </c>
      <c r="E25" s="2"/>
    </row>
    <row r="26" spans="1:5" x14ac:dyDescent="0.25">
      <c r="B26" s="17" t="s">
        <v>58</v>
      </c>
      <c r="C26" s="25">
        <f>SUM(C23:C25)</f>
        <v>156976615.5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5082046.1100000003</v>
      </c>
    </row>
    <row r="31" spans="1:5" x14ac:dyDescent="0.25">
      <c r="A31" s="28" t="s">
        <v>60</v>
      </c>
      <c r="B31" t="s">
        <v>67</v>
      </c>
      <c r="C31" s="1">
        <v>412251.81</v>
      </c>
    </row>
    <row r="32" spans="1:5" x14ac:dyDescent="0.25">
      <c r="A32" s="28" t="s">
        <v>61</v>
      </c>
      <c r="B32" t="s">
        <v>68</v>
      </c>
      <c r="C32" s="1">
        <v>15419495.140000001</v>
      </c>
    </row>
    <row r="33" spans="1:5" x14ac:dyDescent="0.25">
      <c r="A33" s="28" t="s">
        <v>62</v>
      </c>
      <c r="B33" t="s">
        <v>69</v>
      </c>
      <c r="C33" s="1">
        <v>95573.25</v>
      </c>
    </row>
    <row r="34" spans="1:5" x14ac:dyDescent="0.25">
      <c r="A34" s="28" t="s">
        <v>63</v>
      </c>
      <c r="B34" t="s">
        <v>121</v>
      </c>
      <c r="C34" s="1">
        <v>306960</v>
      </c>
    </row>
    <row r="35" spans="1:5" x14ac:dyDescent="0.25">
      <c r="A35" s="28" t="s">
        <v>64</v>
      </c>
      <c r="B35" t="s">
        <v>70</v>
      </c>
      <c r="C35" s="1">
        <v>470600</v>
      </c>
    </row>
    <row r="36" spans="1:5" x14ac:dyDescent="0.25">
      <c r="A36" s="28" t="s">
        <v>65</v>
      </c>
      <c r="B36" t="s">
        <v>71</v>
      </c>
      <c r="C36" s="1">
        <v>613688.36</v>
      </c>
    </row>
    <row r="37" spans="1:5" x14ac:dyDescent="0.25">
      <c r="B37" s="17" t="s">
        <v>72</v>
      </c>
      <c r="C37" s="25">
        <f>SUM(C30:C36)</f>
        <v>22400614.670000002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28345558.690000001</v>
      </c>
    </row>
    <row r="41" spans="1:5" x14ac:dyDescent="0.25">
      <c r="A41" s="28" t="s">
        <v>74</v>
      </c>
      <c r="B41" t="s">
        <v>79</v>
      </c>
      <c r="C41" s="1">
        <v>6481789.5599999996</v>
      </c>
    </row>
    <row r="42" spans="1:5" x14ac:dyDescent="0.25">
      <c r="A42" s="28" t="s">
        <v>75</v>
      </c>
      <c r="B42" t="s">
        <v>80</v>
      </c>
      <c r="C42" s="1">
        <v>1054656.74</v>
      </c>
    </row>
    <row r="43" spans="1:5" x14ac:dyDescent="0.25">
      <c r="A43" s="28" t="s">
        <v>76</v>
      </c>
      <c r="B43" t="s">
        <v>81</v>
      </c>
      <c r="C43" s="1">
        <v>202826.27</v>
      </c>
    </row>
    <row r="44" spans="1:5" x14ac:dyDescent="0.25">
      <c r="A44" s="28" t="s">
        <v>77</v>
      </c>
      <c r="B44" t="s">
        <v>82</v>
      </c>
      <c r="C44" s="1">
        <v>294169.45</v>
      </c>
      <c r="E44" s="2"/>
    </row>
    <row r="45" spans="1:5" x14ac:dyDescent="0.25">
      <c r="A45" s="28" t="s">
        <v>83</v>
      </c>
      <c r="B45" t="s">
        <v>86</v>
      </c>
      <c r="C45" s="1">
        <v>1623219.73</v>
      </c>
    </row>
    <row r="46" spans="1:5" x14ac:dyDescent="0.25">
      <c r="A46" s="28" t="s">
        <v>84</v>
      </c>
      <c r="B46" t="s">
        <v>87</v>
      </c>
      <c r="C46" s="1">
        <v>9243909.7699999996</v>
      </c>
    </row>
    <row r="47" spans="1:5" x14ac:dyDescent="0.25">
      <c r="A47" s="28" t="s">
        <v>85</v>
      </c>
      <c r="B47" t="s">
        <v>88</v>
      </c>
      <c r="C47" s="1">
        <v>3877012.77</v>
      </c>
    </row>
    <row r="48" spans="1:5" x14ac:dyDescent="0.25">
      <c r="B48" s="17" t="s">
        <v>89</v>
      </c>
      <c r="C48" s="25">
        <f>SUM(C40:C47)</f>
        <v>51123142.980000012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2780783.76</v>
      </c>
    </row>
    <row r="52" spans="1:5" x14ac:dyDescent="0.25">
      <c r="A52" s="28" t="s">
        <v>92</v>
      </c>
      <c r="B52" t="s">
        <v>97</v>
      </c>
      <c r="C52" s="1">
        <v>2816916.11</v>
      </c>
    </row>
    <row r="53" spans="1:5" x14ac:dyDescent="0.25">
      <c r="A53" s="28" t="s">
        <v>93</v>
      </c>
      <c r="B53" t="s">
        <v>98</v>
      </c>
      <c r="C53" s="1">
        <v>1911931.31</v>
      </c>
    </row>
    <row r="54" spans="1:5" x14ac:dyDescent="0.25">
      <c r="A54" s="28" t="s">
        <v>94</v>
      </c>
      <c r="B54" t="s">
        <v>99</v>
      </c>
      <c r="C54" s="1">
        <v>275000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7784631.1799999997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  <c r="E60" s="1"/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240068569.20000002</v>
      </c>
      <c r="E63" s="2"/>
    </row>
    <row r="64" spans="1:5" x14ac:dyDescent="0.25">
      <c r="B64" s="17" t="s">
        <v>106</v>
      </c>
      <c r="C64" s="29">
        <v>2632600</v>
      </c>
      <c r="E64" s="2"/>
    </row>
    <row r="65" spans="2:7" x14ac:dyDescent="0.25">
      <c r="B65" s="17" t="s">
        <v>122</v>
      </c>
      <c r="C65" s="25">
        <f>SUM(C63:C64)</f>
        <v>242701169.20000002</v>
      </c>
      <c r="E65" s="2"/>
    </row>
    <row r="66" spans="2:7" x14ac:dyDescent="0.25">
      <c r="E66" s="2"/>
      <c r="G66" s="2"/>
    </row>
    <row r="67" spans="2:7" x14ac:dyDescent="0.25">
      <c r="B67" s="17" t="s">
        <v>123</v>
      </c>
      <c r="E67" s="2"/>
    </row>
    <row r="68" spans="2:7" x14ac:dyDescent="0.25">
      <c r="B68" s="17" t="s">
        <v>142</v>
      </c>
      <c r="C68" s="26">
        <f>+C20-C65</f>
        <v>89600536.799999982</v>
      </c>
      <c r="E68" s="1"/>
    </row>
    <row r="69" spans="2:7" ht="3" customHeight="1" x14ac:dyDescent="0.25">
      <c r="C69" s="24"/>
    </row>
    <row r="70" spans="2:7" x14ac:dyDescent="0.25">
      <c r="C70" s="24"/>
      <c r="E70" s="1"/>
    </row>
    <row r="71" spans="2:7" x14ac:dyDescent="0.25">
      <c r="E71" s="2"/>
    </row>
    <row r="72" spans="2:7" x14ac:dyDescent="0.25">
      <c r="B72" s="17" t="s">
        <v>108</v>
      </c>
    </row>
    <row r="73" spans="2:7" x14ac:dyDescent="0.25">
      <c r="B73" t="s">
        <v>109</v>
      </c>
    </row>
    <row r="74" spans="2:7" x14ac:dyDescent="0.25">
      <c r="B74" t="s">
        <v>110</v>
      </c>
      <c r="E74" s="1"/>
    </row>
    <row r="75" spans="2:7" x14ac:dyDescent="0.25">
      <c r="E75" s="2"/>
    </row>
    <row r="76" spans="2:7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62"/>
  <sheetViews>
    <sheetView topLeftCell="A292" workbookViewId="0">
      <selection activeCell="A322" sqref="A322:C362"/>
    </sheetView>
  </sheetViews>
  <sheetFormatPr baseColWidth="10" defaultRowHeight="15" x14ac:dyDescent="0.25"/>
  <cols>
    <col min="1" max="1" width="33.7109375" customWidth="1"/>
    <col min="2" max="2" width="26.85546875" customWidth="1"/>
    <col min="3" max="3" width="27.42578125" customWidth="1"/>
    <col min="4" max="4" width="0.28515625" customWidth="1"/>
    <col min="6" max="6" width="15.140625" bestFit="1" customWidth="1"/>
    <col min="7" max="7" width="14.42578125" customWidth="1"/>
  </cols>
  <sheetData>
    <row r="4" spans="1:3" x14ac:dyDescent="0.25">
      <c r="A4" s="21"/>
      <c r="B4" s="21"/>
      <c r="C4" s="21"/>
    </row>
    <row r="5" spans="1:3" x14ac:dyDescent="0.25">
      <c r="A5" s="21"/>
      <c r="B5" s="21"/>
      <c r="C5" s="21"/>
    </row>
    <row r="6" spans="1:3" ht="15.75" x14ac:dyDescent="0.25">
      <c r="A6" s="39"/>
      <c r="B6" s="39"/>
      <c r="C6" s="39"/>
    </row>
    <row r="7" spans="1:3" ht="15.75" x14ac:dyDescent="0.25">
      <c r="A7" s="39" t="s">
        <v>17</v>
      </c>
      <c r="B7" s="39"/>
      <c r="C7" s="39"/>
    </row>
    <row r="8" spans="1:3" ht="15.75" x14ac:dyDescent="0.25">
      <c r="A8" s="39" t="s">
        <v>18</v>
      </c>
      <c r="B8" s="39"/>
      <c r="C8" s="39"/>
    </row>
    <row r="9" spans="1:3" ht="15.75" x14ac:dyDescent="0.25">
      <c r="A9" s="39" t="s">
        <v>23</v>
      </c>
      <c r="B9" s="39"/>
      <c r="C9" s="39"/>
    </row>
    <row r="10" spans="1:3" ht="15.75" x14ac:dyDescent="0.25">
      <c r="A10" s="40" t="s">
        <v>19</v>
      </c>
      <c r="B10" s="40"/>
      <c r="C10" s="40"/>
    </row>
    <row r="11" spans="1:3" x14ac:dyDescent="0.25">
      <c r="A11" s="41" t="s">
        <v>20</v>
      </c>
      <c r="B11" s="41"/>
      <c r="C11" s="41"/>
    </row>
    <row r="12" spans="1:3" x14ac:dyDescent="0.25">
      <c r="A12" s="38" t="s">
        <v>125</v>
      </c>
      <c r="B12" s="38"/>
      <c r="C12" s="38"/>
    </row>
    <row r="13" spans="1:3" x14ac:dyDescent="0.25">
      <c r="A13" s="7" t="s">
        <v>0</v>
      </c>
      <c r="B13" s="8"/>
      <c r="C13" s="4"/>
    </row>
    <row r="14" spans="1:3" x14ac:dyDescent="0.25">
      <c r="A14" s="4"/>
      <c r="B14" s="4"/>
      <c r="C14" s="12"/>
    </row>
    <row r="15" spans="1:3" x14ac:dyDescent="0.25">
      <c r="A15" s="9" t="s">
        <v>1</v>
      </c>
      <c r="B15" s="4"/>
      <c r="C15" s="8"/>
    </row>
    <row r="16" spans="1:3" x14ac:dyDescent="0.25">
      <c r="A16" s="4" t="s">
        <v>2</v>
      </c>
      <c r="B16" s="4" t="s">
        <v>36</v>
      </c>
      <c r="C16" s="8">
        <v>14046.92</v>
      </c>
    </row>
    <row r="17" spans="1:3" x14ac:dyDescent="0.25">
      <c r="A17" s="4" t="s">
        <v>32</v>
      </c>
      <c r="B17" s="4" t="s">
        <v>37</v>
      </c>
      <c r="C17" s="8">
        <v>1302370.0900000001</v>
      </c>
    </row>
    <row r="18" spans="1:3" x14ac:dyDescent="0.25">
      <c r="A18" s="4" t="s">
        <v>3</v>
      </c>
      <c r="B18" s="4" t="s">
        <v>38</v>
      </c>
      <c r="C18" s="15">
        <v>269706907.67000002</v>
      </c>
    </row>
    <row r="19" spans="1:3" x14ac:dyDescent="0.25">
      <c r="A19" s="9" t="s">
        <v>4</v>
      </c>
      <c r="B19" s="4"/>
      <c r="C19" s="16">
        <f>SUM(C16:C18)</f>
        <v>271023324.68000001</v>
      </c>
    </row>
    <row r="20" spans="1:3" x14ac:dyDescent="0.25">
      <c r="A20" s="4"/>
      <c r="B20" s="4"/>
      <c r="C20" s="8"/>
    </row>
    <row r="21" spans="1:3" x14ac:dyDescent="0.25">
      <c r="A21" s="9" t="s">
        <v>5</v>
      </c>
      <c r="B21" s="4"/>
      <c r="C21" s="8"/>
    </row>
    <row r="22" spans="1:3" x14ac:dyDescent="0.25">
      <c r="A22" s="4" t="s">
        <v>39</v>
      </c>
      <c r="B22" s="4" t="s">
        <v>40</v>
      </c>
      <c r="C22" s="8">
        <v>33000</v>
      </c>
    </row>
    <row r="23" spans="1:3" x14ac:dyDescent="0.25">
      <c r="A23" s="4" t="s">
        <v>13</v>
      </c>
      <c r="B23" s="4" t="s">
        <v>41</v>
      </c>
      <c r="C23" s="22">
        <v>18129556.57</v>
      </c>
    </row>
    <row r="24" spans="1:3" x14ac:dyDescent="0.25">
      <c r="A24" s="4" t="s">
        <v>33</v>
      </c>
      <c r="B24" s="4" t="s">
        <v>42</v>
      </c>
      <c r="C24" s="15">
        <v>30787.8</v>
      </c>
    </row>
    <row r="25" spans="1:3" x14ac:dyDescent="0.25">
      <c r="A25" s="9" t="s">
        <v>6</v>
      </c>
      <c r="B25" s="4"/>
      <c r="C25" s="16">
        <f>SUM(C22:C24)</f>
        <v>18193344.370000001</v>
      </c>
    </row>
    <row r="26" spans="1:3" x14ac:dyDescent="0.25">
      <c r="A26" s="4"/>
      <c r="B26" s="4"/>
      <c r="C26" s="8"/>
    </row>
    <row r="27" spans="1:3" ht="15.75" thickBot="1" x14ac:dyDescent="0.3">
      <c r="A27" s="9" t="s">
        <v>24</v>
      </c>
      <c r="B27" s="4"/>
      <c r="C27" s="18">
        <f>+C25+C19</f>
        <v>289216669.05000001</v>
      </c>
    </row>
    <row r="28" spans="1:3" ht="15.75" thickTop="1" x14ac:dyDescent="0.25">
      <c r="A28" s="4"/>
      <c r="B28" s="4"/>
      <c r="C28" s="8"/>
    </row>
    <row r="29" spans="1:3" x14ac:dyDescent="0.25">
      <c r="A29" s="9" t="s">
        <v>7</v>
      </c>
      <c r="B29" s="4"/>
      <c r="C29" s="8"/>
    </row>
    <row r="30" spans="1:3" x14ac:dyDescent="0.25">
      <c r="A30" s="4"/>
      <c r="B30" s="4"/>
      <c r="C30" s="13">
        <v>0</v>
      </c>
    </row>
    <row r="31" spans="1:3" x14ac:dyDescent="0.25">
      <c r="A31" s="9" t="s">
        <v>8</v>
      </c>
      <c r="B31" s="4"/>
      <c r="C31" s="14">
        <v>0</v>
      </c>
    </row>
    <row r="32" spans="1:3" x14ac:dyDescent="0.25">
      <c r="A32" s="4"/>
      <c r="B32" s="4"/>
      <c r="C32" s="8"/>
    </row>
    <row r="33" spans="1:3" x14ac:dyDescent="0.25">
      <c r="A33" s="9" t="s">
        <v>9</v>
      </c>
      <c r="B33" s="4"/>
      <c r="C33" s="8"/>
    </row>
    <row r="34" spans="1:3" x14ac:dyDescent="0.25">
      <c r="A34" s="4" t="s">
        <v>35</v>
      </c>
      <c r="B34" s="4"/>
      <c r="C34" s="8">
        <v>33294312.800000001</v>
      </c>
    </row>
    <row r="35" spans="1:3" ht="16.5" x14ac:dyDescent="0.35">
      <c r="A35" s="9" t="s">
        <v>10</v>
      </c>
      <c r="B35" s="4"/>
      <c r="C35" s="10">
        <f>SUM(C34)</f>
        <v>33294312.800000001</v>
      </c>
    </row>
    <row r="36" spans="1:3" x14ac:dyDescent="0.25">
      <c r="A36" s="4"/>
      <c r="B36" s="4"/>
      <c r="C36" s="8"/>
    </row>
    <row r="37" spans="1:3" x14ac:dyDescent="0.25">
      <c r="A37" s="9" t="s">
        <v>34</v>
      </c>
      <c r="B37" s="9"/>
      <c r="C37" s="15">
        <f>+C27-C35</f>
        <v>255922356.25</v>
      </c>
    </row>
    <row r="38" spans="1:3" ht="15.75" thickBot="1" x14ac:dyDescent="0.3">
      <c r="A38" s="9" t="s">
        <v>22</v>
      </c>
      <c r="B38" s="9"/>
      <c r="C38" s="19">
        <f>+C37+C35</f>
        <v>289216669.05000001</v>
      </c>
    </row>
    <row r="39" spans="1:3" ht="15.75" thickTop="1" x14ac:dyDescent="0.25">
      <c r="A39" s="1"/>
      <c r="B39" s="4"/>
      <c r="C39" s="8"/>
    </row>
    <row r="40" spans="1:3" x14ac:dyDescent="0.25">
      <c r="A40" s="6" t="s">
        <v>14</v>
      </c>
      <c r="B40" s="5" t="s">
        <v>11</v>
      </c>
      <c r="C40" s="6" t="s">
        <v>12</v>
      </c>
    </row>
    <row r="41" spans="1:3" x14ac:dyDescent="0.25">
      <c r="A41" s="4"/>
      <c r="B41" s="5"/>
      <c r="C41" s="6"/>
    </row>
    <row r="42" spans="1:3" x14ac:dyDescent="0.25">
      <c r="A42" s="3" t="s">
        <v>25</v>
      </c>
      <c r="B42" s="11" t="s">
        <v>27</v>
      </c>
      <c r="C42" s="3" t="s">
        <v>28</v>
      </c>
    </row>
    <row r="43" spans="1:3" x14ac:dyDescent="0.25">
      <c r="A43" s="6" t="s">
        <v>26</v>
      </c>
      <c r="B43" s="5" t="s">
        <v>15</v>
      </c>
      <c r="C43" s="6" t="s">
        <v>16</v>
      </c>
    </row>
    <row r="44" spans="1:3" x14ac:dyDescent="0.25">
      <c r="A44" s="6" t="s">
        <v>31</v>
      </c>
      <c r="B44" s="5" t="s">
        <v>30</v>
      </c>
      <c r="C44" s="6" t="s">
        <v>29</v>
      </c>
    </row>
    <row r="51" spans="1:3" x14ac:dyDescent="0.25">
      <c r="A51" s="21"/>
      <c r="B51" s="21"/>
      <c r="C51" s="21"/>
    </row>
    <row r="52" spans="1:3" x14ac:dyDescent="0.25">
      <c r="A52" s="21"/>
      <c r="B52" s="21"/>
      <c r="C52" s="21"/>
    </row>
    <row r="53" spans="1:3" ht="15.75" x14ac:dyDescent="0.25">
      <c r="A53" s="39"/>
      <c r="B53" s="39"/>
      <c r="C53" s="39"/>
    </row>
    <row r="54" spans="1:3" ht="15.75" x14ac:dyDescent="0.25">
      <c r="A54" s="39" t="s">
        <v>17</v>
      </c>
      <c r="B54" s="39"/>
      <c r="C54" s="39"/>
    </row>
    <row r="55" spans="1:3" ht="15.75" x14ac:dyDescent="0.25">
      <c r="A55" s="39" t="s">
        <v>18</v>
      </c>
      <c r="B55" s="39"/>
      <c r="C55" s="39"/>
    </row>
    <row r="56" spans="1:3" ht="15.75" x14ac:dyDescent="0.25">
      <c r="A56" s="39" t="s">
        <v>23</v>
      </c>
      <c r="B56" s="39"/>
      <c r="C56" s="39"/>
    </row>
    <row r="57" spans="1:3" ht="15.75" x14ac:dyDescent="0.25">
      <c r="A57" s="40" t="s">
        <v>19</v>
      </c>
      <c r="B57" s="40"/>
      <c r="C57" s="40"/>
    </row>
    <row r="58" spans="1:3" x14ac:dyDescent="0.25">
      <c r="A58" s="41" t="s">
        <v>20</v>
      </c>
      <c r="B58" s="41"/>
      <c r="C58" s="41"/>
    </row>
    <row r="59" spans="1:3" x14ac:dyDescent="0.25">
      <c r="A59" s="38" t="s">
        <v>127</v>
      </c>
      <c r="B59" s="38"/>
      <c r="C59" s="38"/>
    </row>
    <row r="60" spans="1:3" x14ac:dyDescent="0.25">
      <c r="A60" s="7" t="s">
        <v>0</v>
      </c>
      <c r="B60" s="8"/>
      <c r="C60" s="4"/>
    </row>
    <row r="61" spans="1:3" x14ac:dyDescent="0.25">
      <c r="A61" s="4"/>
      <c r="B61" s="4"/>
      <c r="C61" s="12"/>
    </row>
    <row r="62" spans="1:3" x14ac:dyDescent="0.25">
      <c r="A62" s="9" t="s">
        <v>1</v>
      </c>
      <c r="B62" s="4"/>
      <c r="C62" s="8"/>
    </row>
    <row r="63" spans="1:3" x14ac:dyDescent="0.25">
      <c r="A63" s="4" t="s">
        <v>2</v>
      </c>
      <c r="B63" s="4" t="s">
        <v>36</v>
      </c>
      <c r="C63" s="8">
        <v>14396.92</v>
      </c>
    </row>
    <row r="64" spans="1:3" x14ac:dyDescent="0.25">
      <c r="A64" s="4" t="s">
        <v>32</v>
      </c>
      <c r="B64" s="4" t="s">
        <v>37</v>
      </c>
      <c r="C64" s="8">
        <v>1010465.34</v>
      </c>
    </row>
    <row r="65" spans="1:3" x14ac:dyDescent="0.25">
      <c r="A65" s="4" t="s">
        <v>3</v>
      </c>
      <c r="B65" s="4" t="s">
        <v>38</v>
      </c>
      <c r="C65" s="15">
        <v>248372237.66999999</v>
      </c>
    </row>
    <row r="66" spans="1:3" x14ac:dyDescent="0.25">
      <c r="A66" s="9" t="s">
        <v>4</v>
      </c>
      <c r="B66" s="4"/>
      <c r="C66" s="16">
        <f>SUM(C63:C65)</f>
        <v>249397099.92999998</v>
      </c>
    </row>
    <row r="67" spans="1:3" x14ac:dyDescent="0.25">
      <c r="A67" s="4"/>
      <c r="B67" s="4"/>
      <c r="C67" s="8"/>
    </row>
    <row r="68" spans="1:3" x14ac:dyDescent="0.25">
      <c r="A68" s="9" t="s">
        <v>5</v>
      </c>
      <c r="B68" s="4"/>
      <c r="C68" s="8"/>
    </row>
    <row r="69" spans="1:3" x14ac:dyDescent="0.25">
      <c r="A69" s="4" t="s">
        <v>39</v>
      </c>
      <c r="B69" s="4" t="s">
        <v>40</v>
      </c>
      <c r="C69" s="8">
        <v>32500</v>
      </c>
    </row>
    <row r="70" spans="1:3" x14ac:dyDescent="0.25">
      <c r="A70" s="4" t="s">
        <v>13</v>
      </c>
      <c r="B70" s="4" t="s">
        <v>41</v>
      </c>
      <c r="C70" s="22">
        <v>17512374.75</v>
      </c>
    </row>
    <row r="71" spans="1:3" x14ac:dyDescent="0.25">
      <c r="A71" s="4" t="s">
        <v>33</v>
      </c>
      <c r="B71" s="4" t="s">
        <v>42</v>
      </c>
      <c r="C71" s="15">
        <v>23090.85</v>
      </c>
    </row>
    <row r="72" spans="1:3" x14ac:dyDescent="0.25">
      <c r="A72" s="9" t="s">
        <v>6</v>
      </c>
      <c r="B72" s="4"/>
      <c r="C72" s="16">
        <f>SUM(C69:C71)</f>
        <v>17567965.600000001</v>
      </c>
    </row>
    <row r="73" spans="1:3" x14ac:dyDescent="0.25">
      <c r="A73" s="4"/>
      <c r="B73" s="4"/>
      <c r="C73" s="8"/>
    </row>
    <row r="74" spans="1:3" ht="15.75" thickBot="1" x14ac:dyDescent="0.3">
      <c r="A74" s="9" t="s">
        <v>24</v>
      </c>
      <c r="B74" s="4"/>
      <c r="C74" s="18">
        <f>+C72+C66</f>
        <v>266965065.52999997</v>
      </c>
    </row>
    <row r="75" spans="1:3" ht="15.75" thickTop="1" x14ac:dyDescent="0.25">
      <c r="A75" s="4"/>
      <c r="B75" s="4"/>
      <c r="C75" s="8"/>
    </row>
    <row r="76" spans="1:3" x14ac:dyDescent="0.25">
      <c r="A76" s="9" t="s">
        <v>7</v>
      </c>
      <c r="B76" s="4"/>
      <c r="C76" s="8"/>
    </row>
    <row r="77" spans="1:3" x14ac:dyDescent="0.25">
      <c r="A77" s="4"/>
      <c r="B77" s="4"/>
      <c r="C77" s="13">
        <v>0</v>
      </c>
    </row>
    <row r="78" spans="1:3" x14ac:dyDescent="0.25">
      <c r="A78" s="9" t="s">
        <v>8</v>
      </c>
      <c r="B78" s="4"/>
      <c r="C78" s="14">
        <v>0</v>
      </c>
    </row>
    <row r="79" spans="1:3" x14ac:dyDescent="0.25">
      <c r="A79" s="4"/>
      <c r="B79" s="4"/>
      <c r="C79" s="8"/>
    </row>
    <row r="80" spans="1:3" x14ac:dyDescent="0.25">
      <c r="A80" s="9" t="s">
        <v>9</v>
      </c>
      <c r="B80" s="4"/>
      <c r="C80" s="8"/>
    </row>
    <row r="81" spans="1:3" x14ac:dyDescent="0.25">
      <c r="A81" s="4" t="s">
        <v>35</v>
      </c>
      <c r="B81" s="4"/>
      <c r="C81" s="8">
        <v>33294312.800000001</v>
      </c>
    </row>
    <row r="82" spans="1:3" ht="16.5" x14ac:dyDescent="0.35">
      <c r="A82" s="9" t="s">
        <v>10</v>
      </c>
      <c r="B82" s="4"/>
      <c r="C82" s="10">
        <f>SUM(C81)</f>
        <v>33294312.800000001</v>
      </c>
    </row>
    <row r="83" spans="1:3" x14ac:dyDescent="0.25">
      <c r="A83" s="4"/>
      <c r="B83" s="4"/>
      <c r="C83" s="8"/>
    </row>
    <row r="84" spans="1:3" x14ac:dyDescent="0.25">
      <c r="A84" s="9" t="s">
        <v>34</v>
      </c>
      <c r="B84" s="9"/>
      <c r="C84" s="15">
        <f>+C74-C82</f>
        <v>233670752.72999996</v>
      </c>
    </row>
    <row r="85" spans="1:3" ht="15.75" thickBot="1" x14ac:dyDescent="0.3">
      <c r="A85" s="9" t="s">
        <v>22</v>
      </c>
      <c r="B85" s="9"/>
      <c r="C85" s="19">
        <f>+C84+C82</f>
        <v>266965065.52999997</v>
      </c>
    </row>
    <row r="86" spans="1:3" ht="15.75" thickTop="1" x14ac:dyDescent="0.25">
      <c r="A86" s="1"/>
      <c r="B86" s="4"/>
      <c r="C86" s="8"/>
    </row>
    <row r="87" spans="1:3" x14ac:dyDescent="0.25">
      <c r="A87" s="6" t="s">
        <v>14</v>
      </c>
      <c r="B87" s="5" t="s">
        <v>11</v>
      </c>
      <c r="C87" s="6" t="s">
        <v>12</v>
      </c>
    </row>
    <row r="88" spans="1:3" x14ac:dyDescent="0.25">
      <c r="A88" s="4"/>
      <c r="B88" s="5"/>
      <c r="C88" s="6"/>
    </row>
    <row r="89" spans="1:3" x14ac:dyDescent="0.25">
      <c r="A89" s="3" t="s">
        <v>25</v>
      </c>
      <c r="B89" s="11" t="s">
        <v>27</v>
      </c>
      <c r="C89" s="3" t="s">
        <v>28</v>
      </c>
    </row>
    <row r="90" spans="1:3" x14ac:dyDescent="0.25">
      <c r="A90" s="6" t="s">
        <v>26</v>
      </c>
      <c r="B90" s="5" t="s">
        <v>15</v>
      </c>
      <c r="C90" s="6" t="s">
        <v>16</v>
      </c>
    </row>
    <row r="91" spans="1:3" x14ac:dyDescent="0.25">
      <c r="A91" s="6" t="s">
        <v>31</v>
      </c>
      <c r="B91" s="5" t="s">
        <v>30</v>
      </c>
      <c r="C91" s="6" t="s">
        <v>29</v>
      </c>
    </row>
    <row r="96" spans="1:3" x14ac:dyDescent="0.25">
      <c r="A96" s="21"/>
      <c r="B96" s="21"/>
      <c r="C96" s="21"/>
    </row>
    <row r="97" spans="1:3" x14ac:dyDescent="0.25">
      <c r="A97" s="21"/>
      <c r="B97" s="21"/>
      <c r="C97" s="21"/>
    </row>
    <row r="98" spans="1:3" ht="15.75" x14ac:dyDescent="0.25">
      <c r="A98" s="39"/>
      <c r="B98" s="39"/>
      <c r="C98" s="39"/>
    </row>
    <row r="99" spans="1:3" ht="15.75" x14ac:dyDescent="0.25">
      <c r="A99" s="39" t="s">
        <v>17</v>
      </c>
      <c r="B99" s="39"/>
      <c r="C99" s="39"/>
    </row>
    <row r="100" spans="1:3" ht="15.75" x14ac:dyDescent="0.25">
      <c r="A100" s="39" t="s">
        <v>18</v>
      </c>
      <c r="B100" s="39"/>
      <c r="C100" s="39"/>
    </row>
    <row r="101" spans="1:3" ht="15.75" x14ac:dyDescent="0.25">
      <c r="A101" s="39" t="s">
        <v>23</v>
      </c>
      <c r="B101" s="39"/>
      <c r="C101" s="39"/>
    </row>
    <row r="102" spans="1:3" ht="15.75" x14ac:dyDescent="0.25">
      <c r="A102" s="40" t="s">
        <v>19</v>
      </c>
      <c r="B102" s="40"/>
      <c r="C102" s="40"/>
    </row>
    <row r="103" spans="1:3" x14ac:dyDescent="0.25">
      <c r="A103" s="41" t="s">
        <v>20</v>
      </c>
      <c r="B103" s="41"/>
      <c r="C103" s="41"/>
    </row>
    <row r="104" spans="1:3" x14ac:dyDescent="0.25">
      <c r="A104" s="38" t="s">
        <v>128</v>
      </c>
      <c r="B104" s="38"/>
      <c r="C104" s="38"/>
    </row>
    <row r="105" spans="1:3" x14ac:dyDescent="0.25">
      <c r="A105" s="7" t="s">
        <v>0</v>
      </c>
      <c r="B105" s="8"/>
      <c r="C105" s="4"/>
    </row>
    <row r="106" spans="1:3" x14ac:dyDescent="0.25">
      <c r="A106" s="4"/>
      <c r="B106" s="4"/>
      <c r="C106" s="12"/>
    </row>
    <row r="107" spans="1:3" x14ac:dyDescent="0.25">
      <c r="A107" s="9" t="s">
        <v>1</v>
      </c>
      <c r="B107" s="4"/>
      <c r="C107" s="8"/>
    </row>
    <row r="108" spans="1:3" x14ac:dyDescent="0.25">
      <c r="A108" s="4" t="s">
        <v>2</v>
      </c>
      <c r="B108" s="4" t="s">
        <v>36</v>
      </c>
      <c r="C108" s="8">
        <v>14571.92</v>
      </c>
    </row>
    <row r="109" spans="1:3" x14ac:dyDescent="0.25">
      <c r="A109" s="4" t="s">
        <v>32</v>
      </c>
      <c r="B109" s="4" t="s">
        <v>37</v>
      </c>
      <c r="C109" s="8">
        <v>804025.05</v>
      </c>
    </row>
    <row r="110" spans="1:3" x14ac:dyDescent="0.25">
      <c r="A110" s="4" t="s">
        <v>3</v>
      </c>
      <c r="B110" s="4" t="s">
        <v>38</v>
      </c>
      <c r="C110" s="15">
        <v>202744139.69</v>
      </c>
    </row>
    <row r="111" spans="1:3" x14ac:dyDescent="0.25">
      <c r="A111" s="9" t="s">
        <v>4</v>
      </c>
      <c r="B111" s="4"/>
      <c r="C111" s="16">
        <f>SUM(C108:C110)</f>
        <v>203562736.66</v>
      </c>
    </row>
    <row r="112" spans="1:3" x14ac:dyDescent="0.25">
      <c r="A112" s="4"/>
      <c r="B112" s="4"/>
      <c r="C112" s="8"/>
    </row>
    <row r="113" spans="1:3" x14ac:dyDescent="0.25">
      <c r="A113" s="9" t="s">
        <v>5</v>
      </c>
      <c r="B113" s="4"/>
      <c r="C113" s="8"/>
    </row>
    <row r="114" spans="1:3" x14ac:dyDescent="0.25">
      <c r="A114" s="4" t="s">
        <v>39</v>
      </c>
      <c r="B114" s="4" t="s">
        <v>40</v>
      </c>
      <c r="C114" s="8">
        <v>32000</v>
      </c>
    </row>
    <row r="115" spans="1:3" x14ac:dyDescent="0.25">
      <c r="A115" s="4" t="s">
        <v>13</v>
      </c>
      <c r="B115" s="4" t="s">
        <v>41</v>
      </c>
      <c r="C115" s="37">
        <v>17142402.77</v>
      </c>
    </row>
    <row r="116" spans="1:3" x14ac:dyDescent="0.25">
      <c r="A116" s="4" t="s">
        <v>33</v>
      </c>
      <c r="B116" s="4" t="s">
        <v>42</v>
      </c>
      <c r="C116" s="15">
        <v>15393.9</v>
      </c>
    </row>
    <row r="117" spans="1:3" x14ac:dyDescent="0.25">
      <c r="A117" s="9" t="s">
        <v>6</v>
      </c>
      <c r="B117" s="4"/>
      <c r="C117" s="16">
        <f>SUM(C114:C116)</f>
        <v>17189796.669999998</v>
      </c>
    </row>
    <row r="118" spans="1:3" x14ac:dyDescent="0.25">
      <c r="A118" s="4"/>
      <c r="B118" s="4"/>
      <c r="C118" s="8"/>
    </row>
    <row r="119" spans="1:3" ht="15.75" thickBot="1" x14ac:dyDescent="0.3">
      <c r="A119" s="9" t="s">
        <v>24</v>
      </c>
      <c r="B119" s="4"/>
      <c r="C119" s="18">
        <f>+C117+C111</f>
        <v>220752533.32999998</v>
      </c>
    </row>
    <row r="120" spans="1:3" ht="15.75" thickTop="1" x14ac:dyDescent="0.25">
      <c r="A120" s="4"/>
      <c r="B120" s="4"/>
      <c r="C120" s="8"/>
    </row>
    <row r="121" spans="1:3" x14ac:dyDescent="0.25">
      <c r="A121" s="9" t="s">
        <v>7</v>
      </c>
      <c r="B121" s="4"/>
      <c r="C121" s="8"/>
    </row>
    <row r="122" spans="1:3" x14ac:dyDescent="0.25">
      <c r="A122" s="4"/>
      <c r="B122" s="4"/>
      <c r="C122" s="13">
        <v>0</v>
      </c>
    </row>
    <row r="123" spans="1:3" x14ac:dyDescent="0.25">
      <c r="A123" s="9" t="s">
        <v>8</v>
      </c>
      <c r="B123" s="4"/>
      <c r="C123" s="14">
        <v>0</v>
      </c>
    </row>
    <row r="124" spans="1:3" x14ac:dyDescent="0.25">
      <c r="A124" s="4"/>
      <c r="B124" s="4"/>
      <c r="C124" s="8"/>
    </row>
    <row r="125" spans="1:3" x14ac:dyDescent="0.25">
      <c r="A125" s="9" t="s">
        <v>9</v>
      </c>
      <c r="B125" s="4"/>
      <c r="C125" s="8"/>
    </row>
    <row r="126" spans="1:3" x14ac:dyDescent="0.25">
      <c r="A126" s="4" t="s">
        <v>35</v>
      </c>
      <c r="B126" s="4"/>
      <c r="C126" s="8">
        <v>33294312.800000001</v>
      </c>
    </row>
    <row r="127" spans="1:3" ht="16.5" x14ac:dyDescent="0.35">
      <c r="A127" s="9" t="s">
        <v>10</v>
      </c>
      <c r="B127" s="4"/>
      <c r="C127" s="10">
        <f>SUM(C126)</f>
        <v>33294312.800000001</v>
      </c>
    </row>
    <row r="128" spans="1:3" x14ac:dyDescent="0.25">
      <c r="A128" s="4"/>
      <c r="B128" s="4"/>
      <c r="C128" s="8"/>
    </row>
    <row r="129" spans="1:3" x14ac:dyDescent="0.25">
      <c r="A129" s="9" t="s">
        <v>34</v>
      </c>
      <c r="B129" s="9"/>
      <c r="C129" s="15">
        <f>+C119-C127</f>
        <v>187458220.52999997</v>
      </c>
    </row>
    <row r="130" spans="1:3" ht="15.75" thickBot="1" x14ac:dyDescent="0.3">
      <c r="A130" s="9" t="s">
        <v>22</v>
      </c>
      <c r="B130" s="9"/>
      <c r="C130" s="19">
        <f>+C129+C127</f>
        <v>220752533.32999998</v>
      </c>
    </row>
    <row r="131" spans="1:3" ht="15.75" thickTop="1" x14ac:dyDescent="0.25">
      <c r="A131" s="1"/>
      <c r="B131" s="4"/>
      <c r="C131" s="8"/>
    </row>
    <row r="132" spans="1:3" x14ac:dyDescent="0.25">
      <c r="A132" s="6" t="s">
        <v>14</v>
      </c>
      <c r="B132" s="5" t="s">
        <v>11</v>
      </c>
      <c r="C132" s="6" t="s">
        <v>12</v>
      </c>
    </row>
    <row r="133" spans="1:3" x14ac:dyDescent="0.25">
      <c r="A133" s="4"/>
      <c r="B133" s="5"/>
      <c r="C133" s="6"/>
    </row>
    <row r="134" spans="1:3" x14ac:dyDescent="0.25">
      <c r="A134" s="3" t="s">
        <v>25</v>
      </c>
      <c r="B134" s="11" t="s">
        <v>27</v>
      </c>
      <c r="C134" s="3" t="s">
        <v>28</v>
      </c>
    </row>
    <row r="135" spans="1:3" x14ac:dyDescent="0.25">
      <c r="A135" s="6" t="s">
        <v>26</v>
      </c>
      <c r="B135" s="5" t="s">
        <v>15</v>
      </c>
      <c r="C135" s="6" t="s">
        <v>16</v>
      </c>
    </row>
    <row r="136" spans="1:3" x14ac:dyDescent="0.25">
      <c r="A136" s="6" t="s">
        <v>31</v>
      </c>
      <c r="B136" s="5" t="s">
        <v>30</v>
      </c>
      <c r="C136" s="6" t="s">
        <v>29</v>
      </c>
    </row>
    <row r="145" spans="1:3" x14ac:dyDescent="0.25">
      <c r="A145" s="21"/>
      <c r="B145" s="21"/>
      <c r="C145" s="21"/>
    </row>
    <row r="146" spans="1:3" x14ac:dyDescent="0.25">
      <c r="A146" s="21"/>
      <c r="B146" s="21"/>
      <c r="C146" s="21"/>
    </row>
    <row r="147" spans="1:3" ht="15.75" x14ac:dyDescent="0.25">
      <c r="A147" s="39"/>
      <c r="B147" s="39"/>
      <c r="C147" s="39"/>
    </row>
    <row r="148" spans="1:3" ht="15.75" x14ac:dyDescent="0.25">
      <c r="A148" s="39" t="s">
        <v>17</v>
      </c>
      <c r="B148" s="39"/>
      <c r="C148" s="39"/>
    </row>
    <row r="149" spans="1:3" ht="15.75" x14ac:dyDescent="0.25">
      <c r="A149" s="39" t="s">
        <v>18</v>
      </c>
      <c r="B149" s="39"/>
      <c r="C149" s="39"/>
    </row>
    <row r="150" spans="1:3" ht="15.75" x14ac:dyDescent="0.25">
      <c r="A150" s="39" t="s">
        <v>23</v>
      </c>
      <c r="B150" s="39"/>
      <c r="C150" s="39"/>
    </row>
    <row r="151" spans="1:3" ht="15.75" x14ac:dyDescent="0.25">
      <c r="A151" s="40" t="s">
        <v>19</v>
      </c>
      <c r="B151" s="40"/>
      <c r="C151" s="40"/>
    </row>
    <row r="152" spans="1:3" x14ac:dyDescent="0.25">
      <c r="A152" s="41" t="s">
        <v>20</v>
      </c>
      <c r="B152" s="41"/>
      <c r="C152" s="41"/>
    </row>
    <row r="153" spans="1:3" x14ac:dyDescent="0.25">
      <c r="A153" s="38" t="s">
        <v>136</v>
      </c>
      <c r="B153" s="38"/>
      <c r="C153" s="38"/>
    </row>
    <row r="154" spans="1:3" x14ac:dyDescent="0.25">
      <c r="A154" s="7" t="s">
        <v>0</v>
      </c>
      <c r="B154" s="8"/>
      <c r="C154" s="4"/>
    </row>
    <row r="155" spans="1:3" x14ac:dyDescent="0.25">
      <c r="A155" s="4"/>
      <c r="B155" s="4"/>
      <c r="C155" s="12"/>
    </row>
    <row r="156" spans="1:3" x14ac:dyDescent="0.25">
      <c r="A156" s="9" t="s">
        <v>1</v>
      </c>
      <c r="B156" s="4"/>
      <c r="C156" s="8"/>
    </row>
    <row r="157" spans="1:3" x14ac:dyDescent="0.25">
      <c r="A157" s="4" t="s">
        <v>2</v>
      </c>
      <c r="B157" s="4" t="s">
        <v>36</v>
      </c>
      <c r="C157" s="8">
        <v>19496.919999999998</v>
      </c>
    </row>
    <row r="158" spans="1:3" x14ac:dyDescent="0.25">
      <c r="A158" s="4" t="s">
        <v>32</v>
      </c>
      <c r="B158" s="4" t="s">
        <v>37</v>
      </c>
      <c r="C158" s="8">
        <v>656901.56999999995</v>
      </c>
    </row>
    <row r="159" spans="1:3" x14ac:dyDescent="0.25">
      <c r="A159" s="4" t="s">
        <v>3</v>
      </c>
      <c r="B159" s="4" t="s">
        <v>38</v>
      </c>
      <c r="C159" s="15">
        <v>181871128.66</v>
      </c>
    </row>
    <row r="160" spans="1:3" x14ac:dyDescent="0.25">
      <c r="A160" s="9" t="s">
        <v>4</v>
      </c>
      <c r="B160" s="4"/>
      <c r="C160" s="16">
        <f>SUM(C157:C159)</f>
        <v>182547527.15000001</v>
      </c>
    </row>
    <row r="161" spans="1:3" x14ac:dyDescent="0.25">
      <c r="A161" s="4"/>
      <c r="B161" s="4"/>
      <c r="C161" s="8"/>
    </row>
    <row r="162" spans="1:3" x14ac:dyDescent="0.25">
      <c r="A162" s="9" t="s">
        <v>5</v>
      </c>
      <c r="B162" s="4"/>
      <c r="C162" s="8"/>
    </row>
    <row r="163" spans="1:3" x14ac:dyDescent="0.25">
      <c r="A163" s="4" t="s">
        <v>39</v>
      </c>
      <c r="B163" s="4" t="s">
        <v>40</v>
      </c>
      <c r="C163" s="8">
        <v>31500</v>
      </c>
    </row>
    <row r="164" spans="1:3" x14ac:dyDescent="0.25">
      <c r="A164" s="4" t="s">
        <v>13</v>
      </c>
      <c r="B164" s="4" t="s">
        <v>41</v>
      </c>
      <c r="C164" s="37">
        <v>18105041.16</v>
      </c>
    </row>
    <row r="165" spans="1:3" x14ac:dyDescent="0.25">
      <c r="A165" s="4" t="s">
        <v>33</v>
      </c>
      <c r="B165" s="4" t="s">
        <v>42</v>
      </c>
      <c r="C165" s="15">
        <v>7696.95</v>
      </c>
    </row>
    <row r="166" spans="1:3" x14ac:dyDescent="0.25">
      <c r="A166" s="9" t="s">
        <v>6</v>
      </c>
      <c r="B166" s="4"/>
      <c r="C166" s="16">
        <f>SUM(C163:C165)</f>
        <v>18144238.109999999</v>
      </c>
    </row>
    <row r="167" spans="1:3" x14ac:dyDescent="0.25">
      <c r="A167" s="4"/>
      <c r="B167" s="4"/>
      <c r="C167" s="8"/>
    </row>
    <row r="168" spans="1:3" ht="15.75" thickBot="1" x14ac:dyDescent="0.3">
      <c r="A168" s="9" t="s">
        <v>24</v>
      </c>
      <c r="B168" s="4"/>
      <c r="C168" s="18">
        <f>+C166+C160</f>
        <v>200691765.25999999</v>
      </c>
    </row>
    <row r="169" spans="1:3" ht="15.75" thickTop="1" x14ac:dyDescent="0.25">
      <c r="A169" s="4"/>
      <c r="B169" s="4"/>
      <c r="C169" s="8"/>
    </row>
    <row r="170" spans="1:3" x14ac:dyDescent="0.25">
      <c r="A170" s="9" t="s">
        <v>7</v>
      </c>
      <c r="B170" s="4"/>
      <c r="C170" s="8"/>
    </row>
    <row r="171" spans="1:3" x14ac:dyDescent="0.25">
      <c r="A171" s="4"/>
      <c r="B171" s="4"/>
      <c r="C171" s="13">
        <v>0</v>
      </c>
    </row>
    <row r="172" spans="1:3" x14ac:dyDescent="0.25">
      <c r="A172" s="9" t="s">
        <v>8</v>
      </c>
      <c r="B172" s="4"/>
      <c r="C172" s="14">
        <v>0</v>
      </c>
    </row>
    <row r="173" spans="1:3" x14ac:dyDescent="0.25">
      <c r="A173" s="4"/>
      <c r="B173" s="4"/>
      <c r="C173" s="8"/>
    </row>
    <row r="174" spans="1:3" x14ac:dyDescent="0.25">
      <c r="A174" s="9" t="s">
        <v>9</v>
      </c>
      <c r="B174" s="4"/>
      <c r="C174" s="8"/>
    </row>
    <row r="175" spans="1:3" x14ac:dyDescent="0.25">
      <c r="A175" s="4" t="s">
        <v>35</v>
      </c>
      <c r="B175" s="4"/>
      <c r="C175" s="8">
        <v>33294312.800000001</v>
      </c>
    </row>
    <row r="176" spans="1:3" ht="16.5" x14ac:dyDescent="0.35">
      <c r="A176" s="9" t="s">
        <v>10</v>
      </c>
      <c r="B176" s="4"/>
      <c r="C176" s="10">
        <f>SUM(C175)</f>
        <v>33294312.800000001</v>
      </c>
    </row>
    <row r="177" spans="1:3" x14ac:dyDescent="0.25">
      <c r="A177" s="4"/>
      <c r="B177" s="4"/>
      <c r="C177" s="8"/>
    </row>
    <row r="178" spans="1:3" x14ac:dyDescent="0.25">
      <c r="A178" s="9" t="s">
        <v>34</v>
      </c>
      <c r="B178" s="9"/>
      <c r="C178" s="15">
        <f>+C168-C176</f>
        <v>167397452.45999998</v>
      </c>
    </row>
    <row r="179" spans="1:3" ht="15.75" thickBot="1" x14ac:dyDescent="0.3">
      <c r="A179" s="9" t="s">
        <v>22</v>
      </c>
      <c r="B179" s="9"/>
      <c r="C179" s="19">
        <f>+C178+C176</f>
        <v>200691765.25999999</v>
      </c>
    </row>
    <row r="180" spans="1:3" ht="15.75" thickTop="1" x14ac:dyDescent="0.25">
      <c r="A180" s="1"/>
      <c r="B180" s="4"/>
      <c r="C180" s="8"/>
    </row>
    <row r="181" spans="1:3" x14ac:dyDescent="0.25">
      <c r="A181" s="6" t="s">
        <v>14</v>
      </c>
      <c r="B181" s="5" t="s">
        <v>11</v>
      </c>
      <c r="C181" s="6" t="s">
        <v>12</v>
      </c>
    </row>
    <row r="182" spans="1:3" x14ac:dyDescent="0.25">
      <c r="A182" s="4"/>
      <c r="B182" s="5"/>
      <c r="C182" s="6"/>
    </row>
    <row r="183" spans="1:3" x14ac:dyDescent="0.25">
      <c r="A183" s="3" t="s">
        <v>25</v>
      </c>
      <c r="B183" s="11" t="s">
        <v>27</v>
      </c>
      <c r="C183" s="3" t="s">
        <v>28</v>
      </c>
    </row>
    <row r="184" spans="1:3" x14ac:dyDescent="0.25">
      <c r="A184" s="6" t="s">
        <v>26</v>
      </c>
      <c r="B184" s="5" t="s">
        <v>15</v>
      </c>
      <c r="C184" s="6" t="s">
        <v>16</v>
      </c>
    </row>
    <row r="185" spans="1:3" x14ac:dyDescent="0.25">
      <c r="A185" s="6" t="s">
        <v>31</v>
      </c>
      <c r="B185" s="5" t="s">
        <v>30</v>
      </c>
      <c r="C185" s="6" t="s">
        <v>29</v>
      </c>
    </row>
    <row r="191" spans="1:3" x14ac:dyDescent="0.25">
      <c r="A191" s="21"/>
      <c r="B191" s="21"/>
      <c r="C191" s="21"/>
    </row>
    <row r="192" spans="1:3" x14ac:dyDescent="0.25">
      <c r="A192" s="21"/>
      <c r="B192" s="21"/>
      <c r="C192" s="21"/>
    </row>
    <row r="193" spans="1:3" ht="15.75" x14ac:dyDescent="0.25">
      <c r="A193" s="39"/>
      <c r="B193" s="39"/>
      <c r="C193" s="39"/>
    </row>
    <row r="194" spans="1:3" ht="15.75" x14ac:dyDescent="0.25">
      <c r="A194" s="39" t="s">
        <v>17</v>
      </c>
      <c r="B194" s="39"/>
      <c r="C194" s="39"/>
    </row>
    <row r="195" spans="1:3" ht="15.75" x14ac:dyDescent="0.25">
      <c r="A195" s="39" t="s">
        <v>18</v>
      </c>
      <c r="B195" s="39"/>
      <c r="C195" s="39"/>
    </row>
    <row r="196" spans="1:3" ht="15.75" x14ac:dyDescent="0.25">
      <c r="A196" s="39" t="s">
        <v>23</v>
      </c>
      <c r="B196" s="39"/>
      <c r="C196" s="39"/>
    </row>
    <row r="197" spans="1:3" ht="15.75" x14ac:dyDescent="0.25">
      <c r="A197" s="40" t="s">
        <v>19</v>
      </c>
      <c r="B197" s="40"/>
      <c r="C197" s="40"/>
    </row>
    <row r="198" spans="1:3" x14ac:dyDescent="0.25">
      <c r="A198" s="41" t="s">
        <v>20</v>
      </c>
      <c r="B198" s="41"/>
      <c r="C198" s="41"/>
    </row>
    <row r="199" spans="1:3" x14ac:dyDescent="0.25">
      <c r="A199" s="38" t="s">
        <v>133</v>
      </c>
      <c r="B199" s="38"/>
      <c r="C199" s="38"/>
    </row>
    <row r="200" spans="1:3" x14ac:dyDescent="0.25">
      <c r="A200" s="7" t="s">
        <v>0</v>
      </c>
      <c r="B200" s="8"/>
      <c r="C200" s="4"/>
    </row>
    <row r="201" spans="1:3" x14ac:dyDescent="0.25">
      <c r="A201" s="4"/>
      <c r="B201" s="4"/>
      <c r="C201" s="12"/>
    </row>
    <row r="202" spans="1:3" x14ac:dyDescent="0.25">
      <c r="A202" s="9" t="s">
        <v>1</v>
      </c>
      <c r="B202" s="4"/>
      <c r="C202" s="8"/>
    </row>
    <row r="203" spans="1:3" x14ac:dyDescent="0.25">
      <c r="A203" s="4" t="s">
        <v>2</v>
      </c>
      <c r="B203" s="4" t="s">
        <v>36</v>
      </c>
      <c r="C203" s="8">
        <v>19671.919999999998</v>
      </c>
    </row>
    <row r="204" spans="1:3" x14ac:dyDescent="0.25">
      <c r="A204" s="4" t="s">
        <v>32</v>
      </c>
      <c r="B204" s="4" t="s">
        <v>37</v>
      </c>
      <c r="C204" s="8">
        <v>521845.88</v>
      </c>
    </row>
    <row r="205" spans="1:3" x14ac:dyDescent="0.25">
      <c r="A205" s="4" t="s">
        <v>3</v>
      </c>
      <c r="B205" s="4" t="s">
        <v>38</v>
      </c>
      <c r="C205" s="15">
        <v>159746189.69999999</v>
      </c>
    </row>
    <row r="206" spans="1:3" x14ac:dyDescent="0.25">
      <c r="A206" s="9" t="s">
        <v>4</v>
      </c>
      <c r="B206" s="4"/>
      <c r="C206" s="16">
        <f>SUM(C203:C205)</f>
        <v>160287707.5</v>
      </c>
    </row>
    <row r="207" spans="1:3" x14ac:dyDescent="0.25">
      <c r="A207" s="4"/>
      <c r="B207" s="4"/>
      <c r="C207" s="8"/>
    </row>
    <row r="208" spans="1:3" x14ac:dyDescent="0.25">
      <c r="A208" s="9" t="s">
        <v>5</v>
      </c>
      <c r="B208" s="4"/>
      <c r="C208" s="8"/>
    </row>
    <row r="209" spans="1:3" x14ac:dyDescent="0.25">
      <c r="A209" s="4" t="s">
        <v>39</v>
      </c>
      <c r="B209" s="4" t="s">
        <v>40</v>
      </c>
      <c r="C209" s="8">
        <v>31000</v>
      </c>
    </row>
    <row r="210" spans="1:3" x14ac:dyDescent="0.25">
      <c r="A210" s="4" t="s">
        <v>13</v>
      </c>
      <c r="B210" s="4" t="s">
        <v>41</v>
      </c>
      <c r="C210" s="37">
        <v>18185147</v>
      </c>
    </row>
    <row r="211" spans="1:3" x14ac:dyDescent="0.25">
      <c r="A211" s="4" t="s">
        <v>33</v>
      </c>
      <c r="B211" s="4" t="s">
        <v>42</v>
      </c>
      <c r="C211" s="15"/>
    </row>
    <row r="212" spans="1:3" x14ac:dyDescent="0.25">
      <c r="A212" s="9" t="s">
        <v>6</v>
      </c>
      <c r="B212" s="4"/>
      <c r="C212" s="16">
        <f>SUM(C209:C211)</f>
        <v>18216147</v>
      </c>
    </row>
    <row r="213" spans="1:3" x14ac:dyDescent="0.25">
      <c r="A213" s="4"/>
      <c r="B213" s="4"/>
      <c r="C213" s="8"/>
    </row>
    <row r="214" spans="1:3" ht="15.75" thickBot="1" x14ac:dyDescent="0.3">
      <c r="A214" s="9" t="s">
        <v>24</v>
      </c>
      <c r="B214" s="4"/>
      <c r="C214" s="18">
        <f>+C212+C206</f>
        <v>178503854.5</v>
      </c>
    </row>
    <row r="215" spans="1:3" ht="15.75" thickTop="1" x14ac:dyDescent="0.25">
      <c r="A215" s="4"/>
      <c r="B215" s="4"/>
      <c r="C215" s="8"/>
    </row>
    <row r="216" spans="1:3" x14ac:dyDescent="0.25">
      <c r="A216" s="9" t="s">
        <v>7</v>
      </c>
      <c r="B216" s="4"/>
      <c r="C216" s="8"/>
    </row>
    <row r="217" spans="1:3" x14ac:dyDescent="0.25">
      <c r="A217" s="4"/>
      <c r="B217" s="4"/>
      <c r="C217" s="13">
        <v>0</v>
      </c>
    </row>
    <row r="218" spans="1:3" x14ac:dyDescent="0.25">
      <c r="A218" s="9" t="s">
        <v>8</v>
      </c>
      <c r="B218" s="4"/>
      <c r="C218" s="14">
        <v>0</v>
      </c>
    </row>
    <row r="219" spans="1:3" x14ac:dyDescent="0.25">
      <c r="A219" s="4"/>
      <c r="B219" s="4"/>
      <c r="C219" s="8"/>
    </row>
    <row r="220" spans="1:3" x14ac:dyDescent="0.25">
      <c r="A220" s="9" t="s">
        <v>9</v>
      </c>
      <c r="B220" s="4"/>
      <c r="C220" s="8"/>
    </row>
    <row r="221" spans="1:3" x14ac:dyDescent="0.25">
      <c r="A221" s="4" t="s">
        <v>35</v>
      </c>
      <c r="B221" s="4"/>
      <c r="C221" s="8">
        <v>33294312.800000001</v>
      </c>
    </row>
    <row r="222" spans="1:3" ht="16.5" x14ac:dyDescent="0.35">
      <c r="A222" s="9" t="s">
        <v>10</v>
      </c>
      <c r="B222" s="4"/>
      <c r="C222" s="10">
        <f>SUM(C221)</f>
        <v>33294312.800000001</v>
      </c>
    </row>
    <row r="223" spans="1:3" x14ac:dyDescent="0.25">
      <c r="A223" s="4"/>
      <c r="B223" s="4"/>
      <c r="C223" s="8"/>
    </row>
    <row r="224" spans="1:3" x14ac:dyDescent="0.25">
      <c r="A224" s="9" t="s">
        <v>34</v>
      </c>
      <c r="B224" s="9"/>
      <c r="C224" s="15">
        <f>+C214-C222</f>
        <v>145209541.69999999</v>
      </c>
    </row>
    <row r="225" spans="1:3" ht="15.75" thickBot="1" x14ac:dyDescent="0.3">
      <c r="A225" s="9" t="s">
        <v>22</v>
      </c>
      <c r="B225" s="9"/>
      <c r="C225" s="19">
        <f>+C224+C222</f>
        <v>178503854.5</v>
      </c>
    </row>
    <row r="226" spans="1:3" ht="15.75" thickTop="1" x14ac:dyDescent="0.25">
      <c r="A226" s="1"/>
      <c r="B226" s="4"/>
      <c r="C226" s="8"/>
    </row>
    <row r="227" spans="1:3" x14ac:dyDescent="0.25">
      <c r="A227" s="6" t="s">
        <v>14</v>
      </c>
      <c r="B227" s="5" t="s">
        <v>11</v>
      </c>
      <c r="C227" s="6" t="s">
        <v>12</v>
      </c>
    </row>
    <row r="228" spans="1:3" x14ac:dyDescent="0.25">
      <c r="A228" s="4"/>
      <c r="B228" s="5"/>
      <c r="C228" s="6"/>
    </row>
    <row r="229" spans="1:3" x14ac:dyDescent="0.25">
      <c r="A229" s="3" t="s">
        <v>25</v>
      </c>
      <c r="B229" s="11" t="s">
        <v>27</v>
      </c>
      <c r="C229" s="3" t="s">
        <v>28</v>
      </c>
    </row>
    <row r="230" spans="1:3" x14ac:dyDescent="0.25">
      <c r="A230" s="6" t="s">
        <v>26</v>
      </c>
      <c r="B230" s="5" t="s">
        <v>15</v>
      </c>
      <c r="C230" s="6" t="s">
        <v>16</v>
      </c>
    </row>
    <row r="231" spans="1:3" x14ac:dyDescent="0.25">
      <c r="A231" s="6" t="s">
        <v>31</v>
      </c>
      <c r="B231" s="5" t="s">
        <v>30</v>
      </c>
      <c r="C231" s="6" t="s">
        <v>29</v>
      </c>
    </row>
    <row r="234" spans="1:3" x14ac:dyDescent="0.25">
      <c r="A234" t="s">
        <v>21</v>
      </c>
    </row>
    <row r="235" spans="1:3" x14ac:dyDescent="0.25">
      <c r="A235" s="21"/>
      <c r="B235" s="21"/>
      <c r="C235" s="21"/>
    </row>
    <row r="236" spans="1:3" x14ac:dyDescent="0.25">
      <c r="A236" s="21"/>
      <c r="B236" s="21"/>
      <c r="C236" s="21"/>
    </row>
    <row r="237" spans="1:3" ht="15.75" x14ac:dyDescent="0.25">
      <c r="A237" s="39"/>
      <c r="B237" s="39"/>
      <c r="C237" s="39"/>
    </row>
    <row r="238" spans="1:3" ht="15.75" x14ac:dyDescent="0.25">
      <c r="A238" s="39" t="s">
        <v>17</v>
      </c>
      <c r="B238" s="39"/>
      <c r="C238" s="39"/>
    </row>
    <row r="239" spans="1:3" ht="15.75" x14ac:dyDescent="0.25">
      <c r="A239" s="39" t="s">
        <v>18</v>
      </c>
      <c r="B239" s="39"/>
      <c r="C239" s="39"/>
    </row>
    <row r="240" spans="1:3" ht="15.75" x14ac:dyDescent="0.25">
      <c r="A240" s="39" t="s">
        <v>23</v>
      </c>
      <c r="B240" s="39"/>
      <c r="C240" s="39"/>
    </row>
    <row r="241" spans="1:3" ht="15.75" x14ac:dyDescent="0.25">
      <c r="A241" s="40" t="s">
        <v>19</v>
      </c>
      <c r="B241" s="40"/>
      <c r="C241" s="40"/>
    </row>
    <row r="242" spans="1:3" x14ac:dyDescent="0.25">
      <c r="A242" s="41" t="s">
        <v>20</v>
      </c>
      <c r="B242" s="41"/>
      <c r="C242" s="41"/>
    </row>
    <row r="243" spans="1:3" x14ac:dyDescent="0.25">
      <c r="A243" s="38" t="s">
        <v>138</v>
      </c>
      <c r="B243" s="38"/>
      <c r="C243" s="38"/>
    </row>
    <row r="244" spans="1:3" x14ac:dyDescent="0.25">
      <c r="A244" s="7" t="s">
        <v>0</v>
      </c>
      <c r="B244" s="8"/>
      <c r="C244" s="4"/>
    </row>
    <row r="245" spans="1:3" x14ac:dyDescent="0.25">
      <c r="A245" s="4"/>
      <c r="B245" s="4"/>
      <c r="C245" s="12"/>
    </row>
    <row r="246" spans="1:3" x14ac:dyDescent="0.25">
      <c r="A246" s="9" t="s">
        <v>1</v>
      </c>
      <c r="B246" s="4"/>
      <c r="C246" s="8"/>
    </row>
    <row r="247" spans="1:3" x14ac:dyDescent="0.25">
      <c r="A247" s="4" t="s">
        <v>2</v>
      </c>
      <c r="B247" s="4" t="s">
        <v>36</v>
      </c>
      <c r="C247" s="8">
        <v>24596.92</v>
      </c>
    </row>
    <row r="248" spans="1:3" x14ac:dyDescent="0.25">
      <c r="A248" s="4" t="s">
        <v>32</v>
      </c>
      <c r="B248" s="4" t="s">
        <v>37</v>
      </c>
      <c r="C248" s="8">
        <v>1235848.18</v>
      </c>
    </row>
    <row r="249" spans="1:3" x14ac:dyDescent="0.25">
      <c r="A249" s="4" t="s">
        <v>3</v>
      </c>
      <c r="B249" s="4" t="s">
        <v>38</v>
      </c>
      <c r="C249" s="15">
        <v>134640592.47999999</v>
      </c>
    </row>
    <row r="250" spans="1:3" x14ac:dyDescent="0.25">
      <c r="A250" s="9" t="s">
        <v>4</v>
      </c>
      <c r="B250" s="4"/>
      <c r="C250" s="16">
        <f>SUM(C247:C249)</f>
        <v>135901037.57999998</v>
      </c>
    </row>
    <row r="251" spans="1:3" x14ac:dyDescent="0.25">
      <c r="A251" s="4"/>
      <c r="B251" s="4"/>
      <c r="C251" s="8"/>
    </row>
    <row r="252" spans="1:3" x14ac:dyDescent="0.25">
      <c r="A252" s="9" t="s">
        <v>5</v>
      </c>
      <c r="B252" s="4"/>
      <c r="C252" s="8"/>
    </row>
    <row r="253" spans="1:3" x14ac:dyDescent="0.25">
      <c r="A253" s="4" t="s">
        <v>39</v>
      </c>
      <c r="B253" s="4" t="s">
        <v>40</v>
      </c>
      <c r="C253" s="8">
        <v>30500</v>
      </c>
    </row>
    <row r="254" spans="1:3" x14ac:dyDescent="0.25">
      <c r="A254" s="4" t="s">
        <v>13</v>
      </c>
      <c r="B254" s="4" t="s">
        <v>41</v>
      </c>
      <c r="C254" s="37">
        <v>18486828.620000001</v>
      </c>
    </row>
    <row r="255" spans="1:3" x14ac:dyDescent="0.25">
      <c r="A255" s="4" t="s">
        <v>33</v>
      </c>
      <c r="B255" s="4" t="s">
        <v>42</v>
      </c>
      <c r="C255" s="15">
        <v>91591.03</v>
      </c>
    </row>
    <row r="256" spans="1:3" x14ac:dyDescent="0.25">
      <c r="A256" s="9" t="s">
        <v>6</v>
      </c>
      <c r="B256" s="4"/>
      <c r="C256" s="16">
        <f>SUM(C253:C255)</f>
        <v>18608919.650000002</v>
      </c>
    </row>
    <row r="257" spans="1:3" x14ac:dyDescent="0.25">
      <c r="A257" s="4"/>
      <c r="B257" s="4"/>
      <c r="C257" s="8"/>
    </row>
    <row r="258" spans="1:3" ht="15.75" thickBot="1" x14ac:dyDescent="0.3">
      <c r="A258" s="9" t="s">
        <v>24</v>
      </c>
      <c r="B258" s="4"/>
      <c r="C258" s="18">
        <f>+C256+C250</f>
        <v>154509957.22999999</v>
      </c>
    </row>
    <row r="259" spans="1:3" ht="15.75" thickTop="1" x14ac:dyDescent="0.25">
      <c r="A259" s="4"/>
      <c r="B259" s="4"/>
      <c r="C259" s="8"/>
    </row>
    <row r="260" spans="1:3" x14ac:dyDescent="0.25">
      <c r="A260" s="9" t="s">
        <v>7</v>
      </c>
      <c r="B260" s="4"/>
      <c r="C260" s="8"/>
    </row>
    <row r="261" spans="1:3" x14ac:dyDescent="0.25">
      <c r="A261" s="4"/>
      <c r="B261" s="4"/>
      <c r="C261" s="13">
        <v>0</v>
      </c>
    </row>
    <row r="262" spans="1:3" x14ac:dyDescent="0.25">
      <c r="A262" s="9" t="s">
        <v>8</v>
      </c>
      <c r="B262" s="4"/>
      <c r="C262" s="14">
        <v>0</v>
      </c>
    </row>
    <row r="263" spans="1:3" x14ac:dyDescent="0.25">
      <c r="A263" s="4"/>
      <c r="B263" s="4"/>
      <c r="C263" s="8"/>
    </row>
    <row r="264" spans="1:3" x14ac:dyDescent="0.25">
      <c r="A264" s="9" t="s">
        <v>9</v>
      </c>
      <c r="B264" s="4"/>
      <c r="C264" s="8"/>
    </row>
    <row r="265" spans="1:3" x14ac:dyDescent="0.25">
      <c r="A265" s="4" t="s">
        <v>35</v>
      </c>
      <c r="B265" s="4"/>
      <c r="C265" s="8">
        <v>33028205.600000001</v>
      </c>
    </row>
    <row r="266" spans="1:3" ht="16.5" x14ac:dyDescent="0.35">
      <c r="A266" s="9" t="s">
        <v>10</v>
      </c>
      <c r="B266" s="4"/>
      <c r="C266" s="10">
        <f>SUM(C265)</f>
        <v>33028205.600000001</v>
      </c>
    </row>
    <row r="267" spans="1:3" x14ac:dyDescent="0.25">
      <c r="A267" s="4"/>
      <c r="B267" s="4"/>
      <c r="C267" s="8"/>
    </row>
    <row r="268" spans="1:3" x14ac:dyDescent="0.25">
      <c r="A268" s="9" t="s">
        <v>34</v>
      </c>
      <c r="B268" s="9"/>
      <c r="C268" s="15">
        <f>+C258-C266</f>
        <v>121481751.63</v>
      </c>
    </row>
    <row r="269" spans="1:3" ht="15.75" thickBot="1" x14ac:dyDescent="0.3">
      <c r="A269" s="9" t="s">
        <v>22</v>
      </c>
      <c r="B269" s="9"/>
      <c r="C269" s="19">
        <f>+C268+C266</f>
        <v>154509957.22999999</v>
      </c>
    </row>
    <row r="270" spans="1:3" ht="15.75" thickTop="1" x14ac:dyDescent="0.25">
      <c r="A270" s="1"/>
      <c r="B270" s="4"/>
      <c r="C270" s="8"/>
    </row>
    <row r="271" spans="1:3" x14ac:dyDescent="0.25">
      <c r="A271" s="6" t="s">
        <v>14</v>
      </c>
      <c r="B271" s="5" t="s">
        <v>11</v>
      </c>
      <c r="C271" s="6" t="s">
        <v>12</v>
      </c>
    </row>
    <row r="272" spans="1:3" x14ac:dyDescent="0.25">
      <c r="A272" s="4"/>
      <c r="B272" s="5"/>
      <c r="C272" s="6"/>
    </row>
    <row r="273" spans="1:3" x14ac:dyDescent="0.25">
      <c r="A273" s="3" t="s">
        <v>25</v>
      </c>
      <c r="B273" s="11" t="s">
        <v>27</v>
      </c>
      <c r="C273" s="3" t="s">
        <v>28</v>
      </c>
    </row>
    <row r="274" spans="1:3" x14ac:dyDescent="0.25">
      <c r="A274" s="6" t="s">
        <v>26</v>
      </c>
      <c r="B274" s="5" t="s">
        <v>15</v>
      </c>
      <c r="C274" s="6" t="s">
        <v>16</v>
      </c>
    </row>
    <row r="275" spans="1:3" x14ac:dyDescent="0.25">
      <c r="A275" s="6" t="s">
        <v>31</v>
      </c>
      <c r="B275" s="5" t="s">
        <v>30</v>
      </c>
      <c r="C275" s="6" t="s">
        <v>29</v>
      </c>
    </row>
    <row r="277" spans="1:3" x14ac:dyDescent="0.25">
      <c r="A277" t="s">
        <v>21</v>
      </c>
    </row>
    <row r="278" spans="1:3" x14ac:dyDescent="0.25">
      <c r="A278" s="21"/>
      <c r="B278" s="21"/>
      <c r="C278" s="21"/>
    </row>
    <row r="279" spans="1:3" x14ac:dyDescent="0.25">
      <c r="A279" s="21"/>
      <c r="B279" s="21"/>
      <c r="C279" s="21"/>
    </row>
    <row r="280" spans="1:3" ht="15.75" x14ac:dyDescent="0.25">
      <c r="A280" s="39"/>
      <c r="B280" s="39"/>
      <c r="C280" s="39"/>
    </row>
    <row r="281" spans="1:3" ht="15.75" x14ac:dyDescent="0.25">
      <c r="A281" s="39" t="s">
        <v>17</v>
      </c>
      <c r="B281" s="39"/>
      <c r="C281" s="39"/>
    </row>
    <row r="282" spans="1:3" ht="15.75" x14ac:dyDescent="0.25">
      <c r="A282" s="39" t="s">
        <v>18</v>
      </c>
      <c r="B282" s="39"/>
      <c r="C282" s="39"/>
    </row>
    <row r="283" spans="1:3" ht="15.75" x14ac:dyDescent="0.25">
      <c r="A283" s="39" t="s">
        <v>23</v>
      </c>
      <c r="B283" s="39"/>
      <c r="C283" s="39"/>
    </row>
    <row r="284" spans="1:3" ht="15.75" x14ac:dyDescent="0.25">
      <c r="A284" s="40" t="s">
        <v>19</v>
      </c>
      <c r="B284" s="40"/>
      <c r="C284" s="40"/>
    </row>
    <row r="285" spans="1:3" x14ac:dyDescent="0.25">
      <c r="A285" s="41" t="s">
        <v>20</v>
      </c>
      <c r="B285" s="41"/>
      <c r="C285" s="41"/>
    </row>
    <row r="286" spans="1:3" x14ac:dyDescent="0.25">
      <c r="A286" s="38" t="s">
        <v>140</v>
      </c>
      <c r="B286" s="38"/>
      <c r="C286" s="38"/>
    </row>
    <row r="287" spans="1:3" x14ac:dyDescent="0.25">
      <c r="A287" s="7" t="s">
        <v>0</v>
      </c>
      <c r="B287" s="8"/>
      <c r="C287" s="4"/>
    </row>
    <row r="288" spans="1:3" x14ac:dyDescent="0.25">
      <c r="A288" s="4"/>
      <c r="B288" s="4"/>
      <c r="C288" s="12"/>
    </row>
    <row r="289" spans="1:3" x14ac:dyDescent="0.25">
      <c r="A289" s="9" t="s">
        <v>1</v>
      </c>
      <c r="B289" s="4"/>
      <c r="C289" s="8"/>
    </row>
    <row r="290" spans="1:3" x14ac:dyDescent="0.25">
      <c r="A290" s="4" t="s">
        <v>2</v>
      </c>
      <c r="B290" s="4" t="s">
        <v>36</v>
      </c>
      <c r="C290" s="8">
        <v>24701.919999999998</v>
      </c>
    </row>
    <row r="291" spans="1:3" x14ac:dyDescent="0.25">
      <c r="A291" s="4" t="s">
        <v>32</v>
      </c>
      <c r="B291" s="4" t="s">
        <v>37</v>
      </c>
      <c r="C291" s="8">
        <v>989519.66</v>
      </c>
    </row>
    <row r="292" spans="1:3" x14ac:dyDescent="0.25">
      <c r="A292" s="4" t="s">
        <v>3</v>
      </c>
      <c r="B292" s="4" t="s">
        <v>38</v>
      </c>
      <c r="C292" s="15">
        <v>110569220.03</v>
      </c>
    </row>
    <row r="293" spans="1:3" x14ac:dyDescent="0.25">
      <c r="A293" s="9" t="s">
        <v>4</v>
      </c>
      <c r="B293" s="4"/>
      <c r="C293" s="16">
        <f>SUM(C290:C292)</f>
        <v>111583441.61</v>
      </c>
    </row>
    <row r="294" spans="1:3" x14ac:dyDescent="0.25">
      <c r="A294" s="4"/>
      <c r="B294" s="4"/>
      <c r="C294" s="8"/>
    </row>
    <row r="295" spans="1:3" x14ac:dyDescent="0.25">
      <c r="A295" s="9" t="s">
        <v>5</v>
      </c>
      <c r="B295" s="4"/>
      <c r="C295" s="8"/>
    </row>
    <row r="296" spans="1:3" x14ac:dyDescent="0.25">
      <c r="A296" s="4" t="s">
        <v>39</v>
      </c>
      <c r="B296" s="4" t="s">
        <v>40</v>
      </c>
      <c r="C296" s="8">
        <v>30000</v>
      </c>
    </row>
    <row r="297" spans="1:3" x14ac:dyDescent="0.25">
      <c r="A297" s="4" t="s">
        <v>13</v>
      </c>
      <c r="B297" s="4" t="s">
        <v>41</v>
      </c>
      <c r="C297" s="37">
        <v>18548188.620000001</v>
      </c>
    </row>
    <row r="298" spans="1:3" x14ac:dyDescent="0.25">
      <c r="A298" s="4" t="s">
        <v>33</v>
      </c>
      <c r="B298" s="4" t="s">
        <v>42</v>
      </c>
      <c r="C298" s="15">
        <v>83626.59</v>
      </c>
    </row>
    <row r="299" spans="1:3" x14ac:dyDescent="0.25">
      <c r="A299" s="9" t="s">
        <v>6</v>
      </c>
      <c r="B299" s="4"/>
      <c r="C299" s="16">
        <f>SUM(C296:C298)</f>
        <v>18661815.210000001</v>
      </c>
    </row>
    <row r="300" spans="1:3" x14ac:dyDescent="0.25">
      <c r="A300" s="4"/>
      <c r="B300" s="4"/>
      <c r="C300" s="8"/>
    </row>
    <row r="301" spans="1:3" ht="15.75" thickBot="1" x14ac:dyDescent="0.3">
      <c r="A301" s="9" t="s">
        <v>24</v>
      </c>
      <c r="B301" s="4"/>
      <c r="C301" s="18">
        <f>+C299+C293</f>
        <v>130245256.81999999</v>
      </c>
    </row>
    <row r="302" spans="1:3" ht="15.75" thickTop="1" x14ac:dyDescent="0.25">
      <c r="A302" s="4"/>
      <c r="B302" s="4"/>
      <c r="C302" s="8"/>
    </row>
    <row r="303" spans="1:3" x14ac:dyDescent="0.25">
      <c r="A303" s="9" t="s">
        <v>7</v>
      </c>
      <c r="B303" s="4"/>
      <c r="C303" s="8"/>
    </row>
    <row r="304" spans="1:3" x14ac:dyDescent="0.25">
      <c r="A304" s="4"/>
      <c r="B304" s="4"/>
      <c r="C304" s="13">
        <v>0</v>
      </c>
    </row>
    <row r="305" spans="1:3" x14ac:dyDescent="0.25">
      <c r="A305" s="9" t="s">
        <v>8</v>
      </c>
      <c r="B305" s="4"/>
      <c r="C305" s="14">
        <v>0</v>
      </c>
    </row>
    <row r="306" spans="1:3" x14ac:dyDescent="0.25">
      <c r="A306" s="4"/>
      <c r="B306" s="4"/>
      <c r="C306" s="8"/>
    </row>
    <row r="307" spans="1:3" x14ac:dyDescent="0.25">
      <c r="A307" s="9" t="s">
        <v>9</v>
      </c>
      <c r="B307" s="4"/>
      <c r="C307" s="8"/>
    </row>
    <row r="308" spans="1:3" x14ac:dyDescent="0.25">
      <c r="A308" s="4" t="s">
        <v>35</v>
      </c>
      <c r="B308" s="4"/>
      <c r="C308" s="8">
        <v>33028205.600000001</v>
      </c>
    </row>
    <row r="309" spans="1:3" ht="16.5" x14ac:dyDescent="0.35">
      <c r="A309" s="9" t="s">
        <v>10</v>
      </c>
      <c r="B309" s="4"/>
      <c r="C309" s="10">
        <f>SUM(C308)</f>
        <v>33028205.600000001</v>
      </c>
    </row>
    <row r="310" spans="1:3" x14ac:dyDescent="0.25">
      <c r="A310" s="4"/>
      <c r="B310" s="4"/>
      <c r="C310" s="8"/>
    </row>
    <row r="311" spans="1:3" x14ac:dyDescent="0.25">
      <c r="A311" s="9" t="s">
        <v>34</v>
      </c>
      <c r="B311" s="9"/>
      <c r="C311" s="15">
        <f>+C301-C309</f>
        <v>97217051.219999999</v>
      </c>
    </row>
    <row r="312" spans="1:3" ht="15.75" thickBot="1" x14ac:dyDescent="0.3">
      <c r="A312" s="9" t="s">
        <v>22</v>
      </c>
      <c r="B312" s="9"/>
      <c r="C312" s="19">
        <f>+C311+C309</f>
        <v>130245256.81999999</v>
      </c>
    </row>
    <row r="313" spans="1:3" ht="15.75" thickTop="1" x14ac:dyDescent="0.25">
      <c r="A313" s="1"/>
      <c r="B313" s="4"/>
      <c r="C313" s="8"/>
    </row>
    <row r="314" spans="1:3" x14ac:dyDescent="0.25">
      <c r="A314" s="6" t="s">
        <v>14</v>
      </c>
      <c r="B314" s="5" t="s">
        <v>11</v>
      </c>
      <c r="C314" s="6" t="s">
        <v>12</v>
      </c>
    </row>
    <row r="315" spans="1:3" x14ac:dyDescent="0.25">
      <c r="A315" s="4"/>
      <c r="B315" s="5"/>
      <c r="C315" s="6"/>
    </row>
    <row r="316" spans="1:3" x14ac:dyDescent="0.25">
      <c r="A316" s="3" t="s">
        <v>25</v>
      </c>
      <c r="B316" s="11" t="s">
        <v>27</v>
      </c>
      <c r="C316" s="3" t="s">
        <v>28</v>
      </c>
    </row>
    <row r="317" spans="1:3" x14ac:dyDescent="0.25">
      <c r="A317" s="6" t="s">
        <v>26</v>
      </c>
      <c r="B317" s="5" t="s">
        <v>15</v>
      </c>
      <c r="C317" s="6" t="s">
        <v>16</v>
      </c>
    </row>
    <row r="318" spans="1:3" x14ac:dyDescent="0.25">
      <c r="A318" s="6" t="s">
        <v>31</v>
      </c>
      <c r="B318" s="5" t="s">
        <v>30</v>
      </c>
      <c r="C318" s="6" t="s">
        <v>29</v>
      </c>
    </row>
    <row r="321" spans="1:3" x14ac:dyDescent="0.25">
      <c r="A321" t="s">
        <v>21</v>
      </c>
    </row>
    <row r="322" spans="1:3" x14ac:dyDescent="0.25">
      <c r="A322" s="21"/>
      <c r="B322" s="21"/>
      <c r="C322" s="21"/>
    </row>
    <row r="323" spans="1:3" x14ac:dyDescent="0.25">
      <c r="A323" s="21"/>
      <c r="B323" s="21"/>
      <c r="C323" s="21"/>
    </row>
    <row r="324" spans="1:3" ht="15.75" x14ac:dyDescent="0.25">
      <c r="A324" s="39"/>
      <c r="B324" s="39"/>
      <c r="C324" s="39"/>
    </row>
    <row r="325" spans="1:3" ht="15.75" x14ac:dyDescent="0.25">
      <c r="A325" s="39" t="s">
        <v>17</v>
      </c>
      <c r="B325" s="39"/>
      <c r="C325" s="39"/>
    </row>
    <row r="326" spans="1:3" ht="15.75" x14ac:dyDescent="0.25">
      <c r="A326" s="39" t="s">
        <v>18</v>
      </c>
      <c r="B326" s="39"/>
      <c r="C326" s="39"/>
    </row>
    <row r="327" spans="1:3" ht="15.75" x14ac:dyDescent="0.25">
      <c r="A327" s="39" t="s">
        <v>23</v>
      </c>
      <c r="B327" s="39"/>
      <c r="C327" s="39"/>
    </row>
    <row r="328" spans="1:3" ht="15.75" x14ac:dyDescent="0.25">
      <c r="A328" s="40" t="s">
        <v>19</v>
      </c>
      <c r="B328" s="40"/>
      <c r="C328" s="40"/>
    </row>
    <row r="329" spans="1:3" x14ac:dyDescent="0.25">
      <c r="A329" s="41" t="s">
        <v>20</v>
      </c>
      <c r="B329" s="41"/>
      <c r="C329" s="41"/>
    </row>
    <row r="330" spans="1:3" x14ac:dyDescent="0.25">
      <c r="A330" s="38" t="s">
        <v>143</v>
      </c>
      <c r="B330" s="38"/>
      <c r="C330" s="38"/>
    </row>
    <row r="331" spans="1:3" x14ac:dyDescent="0.25">
      <c r="A331" s="7" t="s">
        <v>0</v>
      </c>
      <c r="B331" s="8"/>
      <c r="C331" s="4"/>
    </row>
    <row r="332" spans="1:3" x14ac:dyDescent="0.25">
      <c r="A332" s="4"/>
      <c r="B332" s="4"/>
      <c r="C332" s="12"/>
    </row>
    <row r="333" spans="1:3" x14ac:dyDescent="0.25">
      <c r="A333" s="9" t="s">
        <v>1</v>
      </c>
      <c r="B333" s="4"/>
      <c r="C333" s="8"/>
    </row>
    <row r="334" spans="1:3" x14ac:dyDescent="0.25">
      <c r="A334" s="4" t="s">
        <v>2</v>
      </c>
      <c r="B334" s="4" t="s">
        <v>36</v>
      </c>
      <c r="C334" s="8">
        <v>24806.92</v>
      </c>
    </row>
    <row r="335" spans="1:3" x14ac:dyDescent="0.25">
      <c r="A335" s="4" t="s">
        <v>32</v>
      </c>
      <c r="B335" s="4" t="s">
        <v>37</v>
      </c>
      <c r="C335" s="8">
        <v>937837.37</v>
      </c>
    </row>
    <row r="336" spans="1:3" x14ac:dyDescent="0.25">
      <c r="A336" s="4" t="s">
        <v>3</v>
      </c>
      <c r="B336" s="4" t="s">
        <v>38</v>
      </c>
      <c r="C336" s="15">
        <v>89600536.799999997</v>
      </c>
    </row>
    <row r="337" spans="1:3" x14ac:dyDescent="0.25">
      <c r="A337" s="9" t="s">
        <v>4</v>
      </c>
      <c r="B337" s="4"/>
      <c r="C337" s="16">
        <f>SUM(C334:C336)</f>
        <v>90563181.090000004</v>
      </c>
    </row>
    <row r="338" spans="1:3" x14ac:dyDescent="0.25">
      <c r="A338" s="4"/>
      <c r="B338" s="4"/>
      <c r="C338" s="8"/>
    </row>
    <row r="339" spans="1:3" x14ac:dyDescent="0.25">
      <c r="A339" s="9" t="s">
        <v>5</v>
      </c>
      <c r="B339" s="4"/>
      <c r="C339" s="8"/>
    </row>
    <row r="340" spans="1:3" x14ac:dyDescent="0.25">
      <c r="A340" s="4" t="s">
        <v>39</v>
      </c>
      <c r="B340" s="4" t="s">
        <v>40</v>
      </c>
      <c r="C340" s="8">
        <v>29500</v>
      </c>
    </row>
    <row r="341" spans="1:3" x14ac:dyDescent="0.25">
      <c r="A341" s="4" t="s">
        <v>13</v>
      </c>
      <c r="B341" s="4" t="s">
        <v>41</v>
      </c>
      <c r="C341" s="37">
        <v>29732861.75</v>
      </c>
    </row>
    <row r="342" spans="1:3" x14ac:dyDescent="0.25">
      <c r="A342" s="4" t="s">
        <v>33</v>
      </c>
      <c r="B342" s="4" t="s">
        <v>42</v>
      </c>
      <c r="C342" s="15">
        <v>75662.149999999994</v>
      </c>
    </row>
    <row r="343" spans="1:3" x14ac:dyDescent="0.25">
      <c r="A343" s="9" t="s">
        <v>6</v>
      </c>
      <c r="B343" s="4"/>
      <c r="C343" s="16">
        <f>SUM(C340:C342)</f>
        <v>29838023.899999999</v>
      </c>
    </row>
    <row r="344" spans="1:3" x14ac:dyDescent="0.25">
      <c r="A344" s="4"/>
      <c r="B344" s="4"/>
      <c r="C344" s="8"/>
    </row>
    <row r="345" spans="1:3" ht="15.75" thickBot="1" x14ac:dyDescent="0.3">
      <c r="A345" s="9" t="s">
        <v>24</v>
      </c>
      <c r="B345" s="4"/>
      <c r="C345" s="18">
        <f>+C343+C337</f>
        <v>120401204.99000001</v>
      </c>
    </row>
    <row r="346" spans="1:3" ht="15.75" thickTop="1" x14ac:dyDescent="0.25">
      <c r="A346" s="4"/>
      <c r="B346" s="4"/>
      <c r="C346" s="8"/>
    </row>
    <row r="347" spans="1:3" x14ac:dyDescent="0.25">
      <c r="A347" s="9" t="s">
        <v>7</v>
      </c>
      <c r="B347" s="4"/>
      <c r="C347" s="8"/>
    </row>
    <row r="348" spans="1:3" x14ac:dyDescent="0.25">
      <c r="A348" s="4"/>
      <c r="B348" s="4"/>
      <c r="C348" s="13">
        <v>0</v>
      </c>
    </row>
    <row r="349" spans="1:3" x14ac:dyDescent="0.25">
      <c r="A349" s="9" t="s">
        <v>8</v>
      </c>
      <c r="B349" s="4"/>
      <c r="C349" s="14">
        <v>0</v>
      </c>
    </row>
    <row r="350" spans="1:3" x14ac:dyDescent="0.25">
      <c r="A350" s="4"/>
      <c r="B350" s="4"/>
      <c r="C350" s="8"/>
    </row>
    <row r="351" spans="1:3" x14ac:dyDescent="0.25">
      <c r="A351" s="9" t="s">
        <v>9</v>
      </c>
      <c r="B351" s="4"/>
      <c r="C351" s="8"/>
    </row>
    <row r="352" spans="1:3" x14ac:dyDescent="0.25">
      <c r="A352" s="4" t="s">
        <v>35</v>
      </c>
      <c r="B352" s="4"/>
      <c r="C352" s="8">
        <v>33028205.600000001</v>
      </c>
    </row>
    <row r="353" spans="1:3" ht="16.5" x14ac:dyDescent="0.35">
      <c r="A353" s="9" t="s">
        <v>10</v>
      </c>
      <c r="B353" s="4"/>
      <c r="C353" s="10">
        <f>SUM(C352)</f>
        <v>33028205.600000001</v>
      </c>
    </row>
    <row r="354" spans="1:3" x14ac:dyDescent="0.25">
      <c r="A354" s="4"/>
      <c r="B354" s="4"/>
      <c r="C354" s="8"/>
    </row>
    <row r="355" spans="1:3" x14ac:dyDescent="0.25">
      <c r="A355" s="9" t="s">
        <v>34</v>
      </c>
      <c r="B355" s="9"/>
      <c r="C355" s="15">
        <f>+C345-C353</f>
        <v>87372999.390000015</v>
      </c>
    </row>
    <row r="356" spans="1:3" ht="15.75" thickBot="1" x14ac:dyDescent="0.3">
      <c r="A356" s="9" t="s">
        <v>22</v>
      </c>
      <c r="B356" s="9"/>
      <c r="C356" s="19">
        <f>+C355+C353</f>
        <v>120401204.99000001</v>
      </c>
    </row>
    <row r="357" spans="1:3" ht="15.75" thickTop="1" x14ac:dyDescent="0.25">
      <c r="A357" s="1"/>
      <c r="B357" s="4"/>
      <c r="C357" s="8"/>
    </row>
    <row r="358" spans="1:3" x14ac:dyDescent="0.25">
      <c r="A358" s="6" t="s">
        <v>14</v>
      </c>
      <c r="B358" s="5" t="s">
        <v>11</v>
      </c>
      <c r="C358" s="6" t="s">
        <v>12</v>
      </c>
    </row>
    <row r="359" spans="1:3" x14ac:dyDescent="0.25">
      <c r="A359" s="4"/>
      <c r="B359" s="5"/>
      <c r="C359" s="6"/>
    </row>
    <row r="360" spans="1:3" x14ac:dyDescent="0.25">
      <c r="A360" s="3" t="s">
        <v>25</v>
      </c>
      <c r="B360" s="11" t="s">
        <v>27</v>
      </c>
      <c r="C360" s="3" t="s">
        <v>28</v>
      </c>
    </row>
    <row r="361" spans="1:3" x14ac:dyDescent="0.25">
      <c r="A361" s="6" t="s">
        <v>26</v>
      </c>
      <c r="B361" s="5" t="s">
        <v>15</v>
      </c>
      <c r="C361" s="6" t="s">
        <v>16</v>
      </c>
    </row>
    <row r="362" spans="1:3" x14ac:dyDescent="0.25">
      <c r="A362" s="6" t="s">
        <v>31</v>
      </c>
      <c r="B362" s="5" t="s">
        <v>30</v>
      </c>
      <c r="C362" s="6" t="s">
        <v>29</v>
      </c>
    </row>
  </sheetData>
  <mergeCells count="56">
    <mergeCell ref="A329:C329"/>
    <mergeCell ref="A330:C330"/>
    <mergeCell ref="A324:C324"/>
    <mergeCell ref="A325:C325"/>
    <mergeCell ref="A326:C326"/>
    <mergeCell ref="A327:C327"/>
    <mergeCell ref="A328:C328"/>
    <mergeCell ref="A285:C285"/>
    <mergeCell ref="A286:C286"/>
    <mergeCell ref="A280:C280"/>
    <mergeCell ref="A281:C281"/>
    <mergeCell ref="A282:C282"/>
    <mergeCell ref="A283:C283"/>
    <mergeCell ref="A284:C284"/>
    <mergeCell ref="A242:C242"/>
    <mergeCell ref="A243:C243"/>
    <mergeCell ref="A237:C237"/>
    <mergeCell ref="A238:C238"/>
    <mergeCell ref="A239:C239"/>
    <mergeCell ref="A240:C240"/>
    <mergeCell ref="A241:C241"/>
    <mergeCell ref="A198:C198"/>
    <mergeCell ref="A199:C199"/>
    <mergeCell ref="A193:C193"/>
    <mergeCell ref="A194:C194"/>
    <mergeCell ref="A195:C195"/>
    <mergeCell ref="A196:C196"/>
    <mergeCell ref="A197:C197"/>
    <mergeCell ref="A152:C152"/>
    <mergeCell ref="A153:C153"/>
    <mergeCell ref="A147:C147"/>
    <mergeCell ref="A148:C148"/>
    <mergeCell ref="A149:C149"/>
    <mergeCell ref="A150:C150"/>
    <mergeCell ref="A151:C151"/>
    <mergeCell ref="A11:C11"/>
    <mergeCell ref="A12:C12"/>
    <mergeCell ref="A6:C6"/>
    <mergeCell ref="A7:C7"/>
    <mergeCell ref="A8:C8"/>
    <mergeCell ref="A9:C9"/>
    <mergeCell ref="A10:C10"/>
    <mergeCell ref="A58:C58"/>
    <mergeCell ref="A59:C59"/>
    <mergeCell ref="A53:C53"/>
    <mergeCell ref="A54:C54"/>
    <mergeCell ref="A55:C55"/>
    <mergeCell ref="A56:C56"/>
    <mergeCell ref="A57:C57"/>
    <mergeCell ref="A103:C103"/>
    <mergeCell ref="A104:C104"/>
    <mergeCell ref="A98:C98"/>
    <mergeCell ref="A99:C99"/>
    <mergeCell ref="A100:C100"/>
    <mergeCell ref="A101:C101"/>
    <mergeCell ref="A102:C10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37" workbookViewId="0">
      <selection activeCell="E71" sqref="E70:E71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  <col min="7" max="7" width="15.140625" bestFit="1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228257040</v>
      </c>
      <c r="E15" s="1"/>
    </row>
    <row r="16" spans="1:5" x14ac:dyDescent="0.25">
      <c r="A16" s="27">
        <v>2.2000000000000002</v>
      </c>
      <c r="B16" t="s">
        <v>47</v>
      </c>
      <c r="C16" s="1">
        <v>24830552.52</v>
      </c>
      <c r="E16" s="1"/>
    </row>
    <row r="17" spans="1:5" x14ac:dyDescent="0.25">
      <c r="A17" s="27">
        <v>2.2999999999999998</v>
      </c>
      <c r="B17" t="s">
        <v>48</v>
      </c>
      <c r="C17" s="1">
        <v>63425277.729999997</v>
      </c>
      <c r="E17" s="1"/>
    </row>
    <row r="18" spans="1:5" x14ac:dyDescent="0.25">
      <c r="A18" s="27">
        <v>2.6</v>
      </c>
      <c r="B18" t="s">
        <v>49</v>
      </c>
      <c r="C18" s="1">
        <v>7788835.75</v>
      </c>
      <c r="E18" s="1"/>
    </row>
    <row r="19" spans="1:5" x14ac:dyDescent="0.25">
      <c r="A19" s="27">
        <v>2.7</v>
      </c>
      <c r="B19" t="s">
        <v>50</v>
      </c>
      <c r="C19" s="1">
        <v>8000000</v>
      </c>
      <c r="E19" s="1"/>
    </row>
    <row r="20" spans="1:5" x14ac:dyDescent="0.25">
      <c r="B20" s="17" t="s">
        <v>57</v>
      </c>
      <c r="C20" s="25">
        <f>SUM(C15:C19)</f>
        <v>332301706</v>
      </c>
    </row>
    <row r="22" spans="1:5" x14ac:dyDescent="0.25">
      <c r="A22" s="32">
        <v>2.1</v>
      </c>
      <c r="B22" s="33" t="s">
        <v>139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129213955.59999999</v>
      </c>
    </row>
    <row r="24" spans="1:5" x14ac:dyDescent="0.25">
      <c r="A24" s="27" t="s">
        <v>53</v>
      </c>
      <c r="B24" t="s">
        <v>55</v>
      </c>
      <c r="C24" s="1">
        <v>6696275</v>
      </c>
      <c r="E24" s="2"/>
    </row>
    <row r="25" spans="1:5" x14ac:dyDescent="0.25">
      <c r="A25" s="27" t="s">
        <v>114</v>
      </c>
      <c r="B25" t="s">
        <v>56</v>
      </c>
      <c r="C25" s="1">
        <v>2935506.2</v>
      </c>
      <c r="E25" s="2"/>
    </row>
    <row r="26" spans="1:5" x14ac:dyDescent="0.25">
      <c r="B26" s="17" t="s">
        <v>58</v>
      </c>
      <c r="C26" s="25">
        <f>SUM(C23:C25)</f>
        <v>138845736.79999998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4552046.1100000003</v>
      </c>
    </row>
    <row r="31" spans="1:5" x14ac:dyDescent="0.25">
      <c r="A31" s="28" t="s">
        <v>60</v>
      </c>
      <c r="B31" t="s">
        <v>67</v>
      </c>
      <c r="C31" s="1">
        <v>412251.81</v>
      </c>
    </row>
    <row r="32" spans="1:5" x14ac:dyDescent="0.25">
      <c r="A32" s="28" t="s">
        <v>61</v>
      </c>
      <c r="B32" t="s">
        <v>68</v>
      </c>
      <c r="C32" s="1">
        <v>15391542.710000001</v>
      </c>
    </row>
    <row r="33" spans="1:5" x14ac:dyDescent="0.25">
      <c r="A33" s="28" t="s">
        <v>62</v>
      </c>
      <c r="B33" t="s">
        <v>69</v>
      </c>
      <c r="C33" s="1">
        <v>95573.25</v>
      </c>
    </row>
    <row r="34" spans="1:5" x14ac:dyDescent="0.25">
      <c r="A34" s="28" t="s">
        <v>63</v>
      </c>
      <c r="B34" t="s">
        <v>121</v>
      </c>
      <c r="C34" s="1">
        <v>306960</v>
      </c>
    </row>
    <row r="35" spans="1:5" x14ac:dyDescent="0.25">
      <c r="A35" s="28" t="s">
        <v>64</v>
      </c>
      <c r="B35" t="s">
        <v>70</v>
      </c>
      <c r="C35" s="1">
        <v>449950</v>
      </c>
    </row>
    <row r="36" spans="1:5" x14ac:dyDescent="0.25">
      <c r="A36" s="28" t="s">
        <v>65</v>
      </c>
      <c r="B36" t="s">
        <v>71</v>
      </c>
      <c r="C36" s="1">
        <v>613688.36</v>
      </c>
    </row>
    <row r="37" spans="1:5" x14ac:dyDescent="0.25">
      <c r="B37" s="17" t="s">
        <v>72</v>
      </c>
      <c r="C37" s="25">
        <f>SUM(C30:C36)</f>
        <v>21822012.240000002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24947358.690000001</v>
      </c>
    </row>
    <row r="41" spans="1:5" x14ac:dyDescent="0.25">
      <c r="A41" s="28" t="s">
        <v>74</v>
      </c>
      <c r="B41" t="s">
        <v>79</v>
      </c>
      <c r="C41" s="1">
        <v>6192769.7999999998</v>
      </c>
    </row>
    <row r="42" spans="1:5" x14ac:dyDescent="0.25">
      <c r="A42" s="28" t="s">
        <v>75</v>
      </c>
      <c r="B42" t="s">
        <v>80</v>
      </c>
      <c r="C42" s="1">
        <v>1054656.74</v>
      </c>
    </row>
    <row r="43" spans="1:5" x14ac:dyDescent="0.25">
      <c r="A43" s="28" t="s">
        <v>76</v>
      </c>
      <c r="B43" t="s">
        <v>81</v>
      </c>
      <c r="C43" s="1">
        <v>202826.27</v>
      </c>
    </row>
    <row r="44" spans="1:5" x14ac:dyDescent="0.25">
      <c r="A44" s="28" t="s">
        <v>77</v>
      </c>
      <c r="B44" t="s">
        <v>82</v>
      </c>
      <c r="C44" s="1">
        <v>294169.45</v>
      </c>
      <c r="E44" s="2"/>
    </row>
    <row r="45" spans="1:5" x14ac:dyDescent="0.25">
      <c r="A45" s="28" t="s">
        <v>83</v>
      </c>
      <c r="B45" t="s">
        <v>86</v>
      </c>
      <c r="C45" s="1">
        <v>1623219.73</v>
      </c>
    </row>
    <row r="46" spans="1:5" x14ac:dyDescent="0.25">
      <c r="A46" s="28" t="s">
        <v>84</v>
      </c>
      <c r="B46" t="s">
        <v>87</v>
      </c>
      <c r="C46" s="1">
        <v>8199657.3700000001</v>
      </c>
    </row>
    <row r="47" spans="1:5" x14ac:dyDescent="0.25">
      <c r="A47" s="28" t="s">
        <v>85</v>
      </c>
      <c r="B47" t="s">
        <v>88</v>
      </c>
      <c r="C47" s="1">
        <v>3386132.77</v>
      </c>
    </row>
    <row r="48" spans="1:5" x14ac:dyDescent="0.25">
      <c r="B48" s="17" t="s">
        <v>89</v>
      </c>
      <c r="C48" s="25">
        <f>SUM(C40:C47)</f>
        <v>45900790.82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2766296.66</v>
      </c>
    </row>
    <row r="52" spans="1:5" x14ac:dyDescent="0.25">
      <c r="A52" s="28" t="s">
        <v>92</v>
      </c>
      <c r="B52" t="s">
        <v>97</v>
      </c>
      <c r="C52" s="1">
        <v>2816916.11</v>
      </c>
    </row>
    <row r="53" spans="1:5" x14ac:dyDescent="0.25">
      <c r="A53" s="28" t="s">
        <v>93</v>
      </c>
      <c r="B53" t="s">
        <v>98</v>
      </c>
      <c r="C53" s="1">
        <v>1911931.31</v>
      </c>
    </row>
    <row r="54" spans="1:5" x14ac:dyDescent="0.25">
      <c r="A54" s="28" t="s">
        <v>94</v>
      </c>
      <c r="B54" t="s">
        <v>99</v>
      </c>
      <c r="C54" s="1">
        <v>275000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7770144.0800000001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  <c r="E60" s="1"/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216122248.81</v>
      </c>
      <c r="E63" s="2"/>
    </row>
    <row r="64" spans="1:5" x14ac:dyDescent="0.25">
      <c r="B64" s="17" t="s">
        <v>106</v>
      </c>
      <c r="C64" s="29">
        <v>5610237.1600000001</v>
      </c>
      <c r="E64" s="2"/>
    </row>
    <row r="65" spans="2:7" x14ac:dyDescent="0.25">
      <c r="B65" s="17" t="s">
        <v>122</v>
      </c>
      <c r="C65" s="25">
        <f>SUM(C63:C64)</f>
        <v>221732485.97</v>
      </c>
      <c r="E65" s="2"/>
    </row>
    <row r="66" spans="2:7" x14ac:dyDescent="0.25">
      <c r="E66" s="2"/>
      <c r="G66" s="2"/>
    </row>
    <row r="67" spans="2:7" x14ac:dyDescent="0.25">
      <c r="B67" s="17" t="s">
        <v>123</v>
      </c>
      <c r="E67" s="2"/>
    </row>
    <row r="68" spans="2:7" x14ac:dyDescent="0.25">
      <c r="B68" s="17" t="s">
        <v>144</v>
      </c>
      <c r="C68" s="26">
        <f>+C20-C65</f>
        <v>110569220.03</v>
      </c>
      <c r="E68" s="1"/>
    </row>
    <row r="69" spans="2:7" ht="3" customHeight="1" x14ac:dyDescent="0.25">
      <c r="C69" s="24"/>
    </row>
    <row r="70" spans="2:7" x14ac:dyDescent="0.25">
      <c r="C70" s="24"/>
      <c r="E70" s="1"/>
    </row>
    <row r="71" spans="2:7" x14ac:dyDescent="0.25">
      <c r="E71" s="2"/>
    </row>
    <row r="72" spans="2:7" x14ac:dyDescent="0.25">
      <c r="B72" s="17" t="s">
        <v>108</v>
      </c>
    </row>
    <row r="73" spans="2:7" x14ac:dyDescent="0.25">
      <c r="B73" t="s">
        <v>109</v>
      </c>
    </row>
    <row r="74" spans="2:7" x14ac:dyDescent="0.25">
      <c r="B74" t="s">
        <v>110</v>
      </c>
      <c r="E74" s="1"/>
    </row>
    <row r="75" spans="2:7" x14ac:dyDescent="0.25">
      <c r="E75" s="2"/>
    </row>
    <row r="76" spans="2:7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40" workbookViewId="0">
      <selection activeCell="E43" sqref="E43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  <col min="7" max="7" width="15.140625" bestFit="1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228257040</v>
      </c>
      <c r="E15" s="1"/>
    </row>
    <row r="16" spans="1:5" x14ac:dyDescent="0.25">
      <c r="A16" s="27">
        <v>2.2000000000000002</v>
      </c>
      <c r="B16" t="s">
        <v>47</v>
      </c>
      <c r="C16" s="1">
        <v>24152060.530000001</v>
      </c>
      <c r="E16" s="1"/>
    </row>
    <row r="17" spans="1:5" x14ac:dyDescent="0.25">
      <c r="A17" s="27">
        <v>2.2999999999999998</v>
      </c>
      <c r="B17" t="s">
        <v>48</v>
      </c>
      <c r="C17" s="1">
        <v>63478769.719999999</v>
      </c>
      <c r="E17" s="1"/>
    </row>
    <row r="18" spans="1:5" x14ac:dyDescent="0.25">
      <c r="A18" s="27">
        <v>2.6</v>
      </c>
      <c r="B18" t="s">
        <v>49</v>
      </c>
      <c r="C18" s="1">
        <v>7788835.75</v>
      </c>
      <c r="E18" s="1"/>
    </row>
    <row r="19" spans="1:5" x14ac:dyDescent="0.25">
      <c r="A19" s="27">
        <v>2.7</v>
      </c>
      <c r="B19" t="s">
        <v>50</v>
      </c>
      <c r="C19" s="1">
        <v>8000000</v>
      </c>
      <c r="E19" s="1"/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139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112308822.65000001</v>
      </c>
    </row>
    <row r="24" spans="1:5" x14ac:dyDescent="0.25">
      <c r="A24" s="27" t="s">
        <v>53</v>
      </c>
      <c r="B24" t="s">
        <v>55</v>
      </c>
      <c r="C24" s="1">
        <v>5860581.25</v>
      </c>
      <c r="E24" s="2"/>
    </row>
    <row r="25" spans="1:5" x14ac:dyDescent="0.25">
      <c r="A25" s="27" t="s">
        <v>114</v>
      </c>
      <c r="B25" t="s">
        <v>56</v>
      </c>
      <c r="C25" s="1">
        <v>2565479.9</v>
      </c>
      <c r="E25" s="2"/>
    </row>
    <row r="26" spans="1:5" x14ac:dyDescent="0.25">
      <c r="B26" s="17" t="s">
        <v>58</v>
      </c>
      <c r="C26" s="25">
        <f>SUM(C23:C25)</f>
        <v>120734883.80000001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3929337.59</v>
      </c>
    </row>
    <row r="31" spans="1:5" x14ac:dyDescent="0.25">
      <c r="A31" s="28" t="s">
        <v>60</v>
      </c>
      <c r="B31" t="s">
        <v>67</v>
      </c>
      <c r="C31" s="1">
        <v>412251.81</v>
      </c>
    </row>
    <row r="32" spans="1:5" x14ac:dyDescent="0.25">
      <c r="A32" s="28" t="s">
        <v>61</v>
      </c>
      <c r="B32" t="s">
        <v>68</v>
      </c>
      <c r="C32" s="1">
        <v>3351662.11</v>
      </c>
    </row>
    <row r="33" spans="1:5" x14ac:dyDescent="0.25">
      <c r="A33" s="28" t="s">
        <v>62</v>
      </c>
      <c r="B33" t="s">
        <v>69</v>
      </c>
      <c r="C33" s="1">
        <v>95573.25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336300</v>
      </c>
    </row>
    <row r="36" spans="1:5" x14ac:dyDescent="0.25">
      <c r="A36" s="28" t="s">
        <v>65</v>
      </c>
      <c r="B36" t="s">
        <v>71</v>
      </c>
      <c r="C36" s="1">
        <v>613688.36</v>
      </c>
    </row>
    <row r="37" spans="1:5" x14ac:dyDescent="0.25">
      <c r="B37" s="17" t="s">
        <v>72</v>
      </c>
      <c r="C37" s="25">
        <f>SUM(C30:C36)</f>
        <v>8738813.1199999992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21848427.690000001</v>
      </c>
    </row>
    <row r="41" spans="1:5" x14ac:dyDescent="0.25">
      <c r="A41" s="28" t="s">
        <v>74</v>
      </c>
      <c r="B41" t="s">
        <v>79</v>
      </c>
      <c r="C41" s="1">
        <v>6028749.7999999998</v>
      </c>
    </row>
    <row r="42" spans="1:5" x14ac:dyDescent="0.25">
      <c r="A42" s="28" t="s">
        <v>75</v>
      </c>
      <c r="B42" t="s">
        <v>80</v>
      </c>
      <c r="C42" s="1">
        <v>1054656.74</v>
      </c>
    </row>
    <row r="43" spans="1:5" x14ac:dyDescent="0.25">
      <c r="A43" s="28" t="s">
        <v>76</v>
      </c>
      <c r="B43" t="s">
        <v>81</v>
      </c>
      <c r="C43" s="1">
        <v>202826.27</v>
      </c>
    </row>
    <row r="44" spans="1:5" x14ac:dyDescent="0.25">
      <c r="A44" s="28" t="s">
        <v>77</v>
      </c>
      <c r="B44" t="s">
        <v>82</v>
      </c>
      <c r="C44" s="1">
        <v>294169.45</v>
      </c>
      <c r="E44" s="2"/>
    </row>
    <row r="45" spans="1:5" x14ac:dyDescent="0.25">
      <c r="A45" s="28" t="s">
        <v>83</v>
      </c>
      <c r="B45" t="s">
        <v>86</v>
      </c>
      <c r="C45" s="1">
        <v>1617907.43</v>
      </c>
    </row>
    <row r="46" spans="1:5" x14ac:dyDescent="0.25">
      <c r="A46" s="28" t="s">
        <v>84</v>
      </c>
      <c r="B46" t="s">
        <v>87</v>
      </c>
      <c r="C46" s="1">
        <v>7191358.0899999999</v>
      </c>
    </row>
    <row r="47" spans="1:5" x14ac:dyDescent="0.25">
      <c r="A47" s="28" t="s">
        <v>85</v>
      </c>
      <c r="B47" t="s">
        <v>88</v>
      </c>
      <c r="C47" s="1">
        <v>2818655.35</v>
      </c>
    </row>
    <row r="48" spans="1:5" x14ac:dyDescent="0.25">
      <c r="B48" s="17" t="s">
        <v>89</v>
      </c>
      <c r="C48" s="25">
        <f>SUM(C40:C47)</f>
        <v>41056750.82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1960950.71</v>
      </c>
    </row>
    <row r="52" spans="1:5" x14ac:dyDescent="0.25">
      <c r="A52" s="28" t="s">
        <v>92</v>
      </c>
      <c r="B52" t="s">
        <v>97</v>
      </c>
      <c r="C52" s="1">
        <v>1348144.18</v>
      </c>
    </row>
    <row r="53" spans="1:5" x14ac:dyDescent="0.25">
      <c r="A53" s="28" t="s">
        <v>93</v>
      </c>
      <c r="B53" t="s">
        <v>98</v>
      </c>
      <c r="C53" s="1">
        <v>1478965.5</v>
      </c>
    </row>
    <row r="54" spans="1:5" x14ac:dyDescent="0.25">
      <c r="A54" s="28" t="s">
        <v>94</v>
      </c>
      <c r="B54" t="s">
        <v>99</v>
      </c>
      <c r="C54" s="1">
        <v>275000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5063060.3899999997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  <c r="E60" s="1"/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177377073</v>
      </c>
      <c r="E63" s="2"/>
    </row>
    <row r="64" spans="1:5" x14ac:dyDescent="0.25">
      <c r="B64" s="17" t="s">
        <v>106</v>
      </c>
      <c r="C64" s="29">
        <v>19659040.52</v>
      </c>
      <c r="E64" s="2"/>
    </row>
    <row r="65" spans="2:7" x14ac:dyDescent="0.25">
      <c r="B65" s="17" t="s">
        <v>122</v>
      </c>
      <c r="C65" s="25">
        <f>SUM(C63:C64)</f>
        <v>197036113.52000001</v>
      </c>
      <c r="E65" s="2"/>
    </row>
    <row r="66" spans="2:7" x14ac:dyDescent="0.25">
      <c r="E66" s="2"/>
      <c r="G66" s="2"/>
    </row>
    <row r="67" spans="2:7" x14ac:dyDescent="0.25">
      <c r="B67" s="17" t="s">
        <v>123</v>
      </c>
      <c r="E67" s="2"/>
    </row>
    <row r="68" spans="2:7" x14ac:dyDescent="0.25">
      <c r="B68" s="17" t="s">
        <v>137</v>
      </c>
      <c r="C68" s="26">
        <f>+C20-C65</f>
        <v>134640592.47999999</v>
      </c>
      <c r="E68" s="1"/>
    </row>
    <row r="69" spans="2:7" ht="3" customHeight="1" x14ac:dyDescent="0.25">
      <c r="C69" s="24"/>
    </row>
    <row r="70" spans="2:7" x14ac:dyDescent="0.25">
      <c r="C70" s="24"/>
      <c r="E70" s="1"/>
    </row>
    <row r="71" spans="2:7" x14ac:dyDescent="0.25">
      <c r="E71" s="2"/>
    </row>
    <row r="72" spans="2:7" x14ac:dyDescent="0.25">
      <c r="B72" s="17" t="s">
        <v>108</v>
      </c>
    </row>
    <row r="73" spans="2:7" x14ac:dyDescent="0.25">
      <c r="B73" t="s">
        <v>109</v>
      </c>
    </row>
    <row r="74" spans="2:7" x14ac:dyDescent="0.25">
      <c r="B74" t="s">
        <v>110</v>
      </c>
      <c r="E74" s="1"/>
    </row>
    <row r="75" spans="2:7" x14ac:dyDescent="0.25">
      <c r="E75" s="2"/>
    </row>
    <row r="76" spans="2:7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H64" sqref="H64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9969000</v>
      </c>
    </row>
    <row r="17" spans="1:5" x14ac:dyDescent="0.25">
      <c r="A17" s="27">
        <v>2.2999999999999998</v>
      </c>
      <c r="B17" t="s">
        <v>48</v>
      </c>
      <c r="C17" s="1">
        <v>77964022</v>
      </c>
    </row>
    <row r="18" spans="1:5" x14ac:dyDescent="0.25">
      <c r="A18" s="27">
        <v>2.6</v>
      </c>
      <c r="B18" t="s">
        <v>49</v>
      </c>
      <c r="C18" s="1">
        <v>4651644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134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95463690.700000003</v>
      </c>
    </row>
    <row r="24" spans="1:5" x14ac:dyDescent="0.25">
      <c r="A24" s="27" t="s">
        <v>53</v>
      </c>
      <c r="B24" t="s">
        <v>55</v>
      </c>
      <c r="C24" s="1">
        <v>5024887.5</v>
      </c>
      <c r="E24" s="2"/>
    </row>
    <row r="25" spans="1:5" x14ac:dyDescent="0.25">
      <c r="A25" s="27" t="s">
        <v>114</v>
      </c>
      <c r="B25" t="s">
        <v>56</v>
      </c>
      <c r="C25" s="1">
        <v>2197360.2999999998</v>
      </c>
      <c r="E25" s="2"/>
    </row>
    <row r="26" spans="1:5" x14ac:dyDescent="0.25">
      <c r="B26" s="17" t="s">
        <v>58</v>
      </c>
      <c r="C26" s="25">
        <f>SUM(C23:C25)</f>
        <v>102685938.5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3288287.94</v>
      </c>
    </row>
    <row r="31" spans="1:5" x14ac:dyDescent="0.25">
      <c r="A31" s="28" t="s">
        <v>60</v>
      </c>
      <c r="B31" t="s">
        <v>67</v>
      </c>
      <c r="C31" s="1">
        <v>412251.81</v>
      </c>
    </row>
    <row r="32" spans="1:5" x14ac:dyDescent="0.25">
      <c r="A32" s="28" t="s">
        <v>61</v>
      </c>
      <c r="B32" t="s">
        <v>68</v>
      </c>
      <c r="C32" s="1">
        <v>318491.44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315650</v>
      </c>
    </row>
    <row r="36" spans="1:5" x14ac:dyDescent="0.25">
      <c r="A36" s="28" t="s">
        <v>65</v>
      </c>
      <c r="B36" t="s">
        <v>71</v>
      </c>
      <c r="C36" s="1">
        <v>613688.36</v>
      </c>
    </row>
    <row r="37" spans="1:5" x14ac:dyDescent="0.25">
      <c r="B37" s="17" t="s">
        <v>72</v>
      </c>
      <c r="C37" s="25">
        <f>SUM(C30:C36)</f>
        <v>4948369.55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18405709.609999999</v>
      </c>
    </row>
    <row r="41" spans="1:5" x14ac:dyDescent="0.25">
      <c r="A41" s="28" t="s">
        <v>74</v>
      </c>
      <c r="B41" t="s">
        <v>79</v>
      </c>
      <c r="C41" s="1">
        <v>4986113.5999999996</v>
      </c>
    </row>
    <row r="42" spans="1:5" x14ac:dyDescent="0.25">
      <c r="A42" s="28" t="s">
        <v>75</v>
      </c>
      <c r="B42" t="s">
        <v>80</v>
      </c>
      <c r="C42" s="1">
        <v>657442.43000000005</v>
      </c>
    </row>
    <row r="43" spans="1:5" x14ac:dyDescent="0.25">
      <c r="A43" s="28" t="s">
        <v>76</v>
      </c>
      <c r="B43" t="s">
        <v>81</v>
      </c>
      <c r="C43" s="1">
        <v>202826.27</v>
      </c>
    </row>
    <row r="44" spans="1:5" x14ac:dyDescent="0.25">
      <c r="A44" s="28" t="s">
        <v>77</v>
      </c>
      <c r="B44" t="s">
        <v>82</v>
      </c>
      <c r="C44" s="1">
        <v>245605.37</v>
      </c>
      <c r="E44" s="2"/>
    </row>
    <row r="45" spans="1:5" x14ac:dyDescent="0.25">
      <c r="A45" s="28" t="s">
        <v>83</v>
      </c>
      <c r="B45" t="s">
        <v>86</v>
      </c>
      <c r="C45" s="1">
        <v>1511952.28</v>
      </c>
    </row>
    <row r="46" spans="1:5" x14ac:dyDescent="0.25">
      <c r="A46" s="28" t="s">
        <v>84</v>
      </c>
      <c r="B46" t="s">
        <v>87</v>
      </c>
      <c r="C46" s="1">
        <v>6035559.0800000001</v>
      </c>
    </row>
    <row r="47" spans="1:5" x14ac:dyDescent="0.25">
      <c r="A47" s="28" t="s">
        <v>85</v>
      </c>
      <c r="B47" t="s">
        <v>88</v>
      </c>
      <c r="C47" s="1">
        <v>1956584.01</v>
      </c>
    </row>
    <row r="48" spans="1:5" x14ac:dyDescent="0.25">
      <c r="B48" s="17" t="s">
        <v>89</v>
      </c>
      <c r="C48" s="25">
        <f>SUM(C40:C47)</f>
        <v>34001792.649999999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1448692.7</v>
      </c>
    </row>
    <row r="52" spans="1:5" x14ac:dyDescent="0.25">
      <c r="A52" s="28" t="s">
        <v>92</v>
      </c>
      <c r="B52" t="s">
        <v>97</v>
      </c>
      <c r="C52" s="1">
        <v>730184</v>
      </c>
    </row>
    <row r="53" spans="1:5" x14ac:dyDescent="0.25">
      <c r="A53" s="28" t="s">
        <v>93</v>
      </c>
      <c r="B53" t="s">
        <v>98</v>
      </c>
      <c r="C53" s="1">
        <v>1112424.03</v>
      </c>
    </row>
    <row r="54" spans="1:5" x14ac:dyDescent="0.25">
      <c r="A54" s="28" t="s">
        <v>94</v>
      </c>
      <c r="B54" t="s">
        <v>99</v>
      </c>
      <c r="C54" s="1">
        <v>275000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3566300.7300000004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146985966.30000001</v>
      </c>
      <c r="E63" s="2"/>
    </row>
    <row r="64" spans="1:5" x14ac:dyDescent="0.25">
      <c r="B64" s="17" t="s">
        <v>106</v>
      </c>
      <c r="C64" s="29">
        <v>24944550</v>
      </c>
      <c r="E64" s="2"/>
    </row>
    <row r="65" spans="2:5" x14ac:dyDescent="0.25">
      <c r="B65" s="17" t="s">
        <v>122</v>
      </c>
      <c r="C65" s="25">
        <f>SUM(C63:C64)</f>
        <v>171930516.30000001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135</v>
      </c>
      <c r="C68" s="26">
        <f>+C20-C65</f>
        <v>159746189.69999999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" workbookViewId="0">
      <selection activeCell="G60" sqref="G60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9969000</v>
      </c>
    </row>
    <row r="17" spans="1:5" x14ac:dyDescent="0.25">
      <c r="A17" s="27">
        <v>2.2999999999999998</v>
      </c>
      <c r="B17" t="s">
        <v>48</v>
      </c>
      <c r="C17" s="1">
        <v>77964022</v>
      </c>
    </row>
    <row r="18" spans="1:5" x14ac:dyDescent="0.25">
      <c r="A18" s="27">
        <v>2.6</v>
      </c>
      <c r="B18" t="s">
        <v>49</v>
      </c>
      <c r="C18" s="1">
        <v>4651644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131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79402558.75</v>
      </c>
    </row>
    <row r="24" spans="1:5" x14ac:dyDescent="0.25">
      <c r="A24" s="27" t="s">
        <v>53</v>
      </c>
      <c r="B24" t="s">
        <v>55</v>
      </c>
      <c r="C24" s="1">
        <v>4189193.75</v>
      </c>
      <c r="E24" s="2"/>
    </row>
    <row r="25" spans="1:5" x14ac:dyDescent="0.25">
      <c r="A25" s="27" t="s">
        <v>114</v>
      </c>
      <c r="B25" t="s">
        <v>56</v>
      </c>
      <c r="C25" s="1">
        <v>1817551.8</v>
      </c>
      <c r="E25" s="2"/>
    </row>
    <row r="26" spans="1:5" x14ac:dyDescent="0.25">
      <c r="B26" s="17" t="s">
        <v>58</v>
      </c>
      <c r="C26" s="25">
        <f>SUM(C23:C25)</f>
        <v>85409304.299999997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2635825.3199999998</v>
      </c>
    </row>
    <row r="31" spans="1:5" x14ac:dyDescent="0.25">
      <c r="A31" s="28" t="s">
        <v>60</v>
      </c>
      <c r="B31" t="s">
        <v>67</v>
      </c>
      <c r="C31" s="1">
        <v>412251.81</v>
      </c>
    </row>
    <row r="32" spans="1:5" x14ac:dyDescent="0.25">
      <c r="A32" s="28" t="s">
        <v>61</v>
      </c>
      <c r="B32" t="s">
        <v>68</v>
      </c>
      <c r="C32" s="1">
        <v>114076.26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103250</v>
      </c>
    </row>
    <row r="35" spans="1:5" x14ac:dyDescent="0.25">
      <c r="A35" s="28" t="s">
        <v>64</v>
      </c>
      <c r="B35" t="s">
        <v>70</v>
      </c>
      <c r="C35" s="1">
        <v>295000</v>
      </c>
    </row>
    <row r="36" spans="1:5" x14ac:dyDescent="0.25">
      <c r="A36" s="28" t="s">
        <v>65</v>
      </c>
      <c r="B36" t="s">
        <v>71</v>
      </c>
      <c r="C36" s="1">
        <v>313968.36</v>
      </c>
    </row>
    <row r="37" spans="1:5" x14ac:dyDescent="0.25">
      <c r="B37" s="17" t="s">
        <v>72</v>
      </c>
      <c r="C37" s="25">
        <f>SUM(C30:C36)</f>
        <v>3874371.7499999995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15283109.609999999</v>
      </c>
    </row>
    <row r="41" spans="1:5" x14ac:dyDescent="0.25">
      <c r="A41" s="28" t="s">
        <v>74</v>
      </c>
      <c r="B41" t="s">
        <v>79</v>
      </c>
      <c r="C41" s="1">
        <v>4986113.5999999996</v>
      </c>
    </row>
    <row r="42" spans="1:5" x14ac:dyDescent="0.25">
      <c r="A42" s="28" t="s">
        <v>75</v>
      </c>
      <c r="B42" t="s">
        <v>80</v>
      </c>
      <c r="C42" s="1">
        <v>493540.43</v>
      </c>
    </row>
    <row r="43" spans="1:5" x14ac:dyDescent="0.25">
      <c r="A43" s="28" t="s">
        <v>76</v>
      </c>
      <c r="B43" t="s">
        <v>81</v>
      </c>
      <c r="C43" s="1">
        <v>202826.27</v>
      </c>
    </row>
    <row r="44" spans="1:5" x14ac:dyDescent="0.25">
      <c r="A44" s="28" t="s">
        <v>77</v>
      </c>
      <c r="B44" t="s">
        <v>82</v>
      </c>
      <c r="C44" s="1">
        <v>245605.37</v>
      </c>
      <c r="E44" s="2"/>
    </row>
    <row r="45" spans="1:5" x14ac:dyDescent="0.25">
      <c r="A45" s="28" t="s">
        <v>83</v>
      </c>
      <c r="B45" t="s">
        <v>86</v>
      </c>
      <c r="C45" s="1">
        <v>1511952.28</v>
      </c>
    </row>
    <row r="46" spans="1:5" x14ac:dyDescent="0.25">
      <c r="A46" s="28" t="s">
        <v>84</v>
      </c>
      <c r="B46" t="s">
        <v>87</v>
      </c>
      <c r="C46" s="1">
        <v>5110694.08</v>
      </c>
    </row>
    <row r="47" spans="1:5" x14ac:dyDescent="0.25">
      <c r="A47" s="28" t="s">
        <v>85</v>
      </c>
      <c r="B47" t="s">
        <v>88</v>
      </c>
      <c r="C47" s="1">
        <v>1956584.01</v>
      </c>
    </row>
    <row r="48" spans="1:5" x14ac:dyDescent="0.25">
      <c r="B48" s="17" t="s">
        <v>89</v>
      </c>
      <c r="C48" s="25">
        <f>SUM(C40:C47)</f>
        <v>29790425.650000002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1071102.74</v>
      </c>
    </row>
    <row r="52" spans="1:5" x14ac:dyDescent="0.25">
      <c r="A52" s="28" t="s">
        <v>92</v>
      </c>
      <c r="B52" t="s">
        <v>97</v>
      </c>
      <c r="C52" s="1">
        <v>730184</v>
      </c>
      <c r="E52" s="2"/>
    </row>
    <row r="53" spans="1:5" x14ac:dyDescent="0.25">
      <c r="A53" s="28" t="s">
        <v>93</v>
      </c>
      <c r="B53" t="s">
        <v>98</v>
      </c>
      <c r="C53" s="1">
        <v>1056424.03</v>
      </c>
    </row>
    <row r="54" spans="1:5" x14ac:dyDescent="0.25">
      <c r="A54" s="28" t="s">
        <v>94</v>
      </c>
      <c r="B54" t="s">
        <v>99</v>
      </c>
      <c r="C54" s="1">
        <v>275000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3132710.77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123990377.34</v>
      </c>
      <c r="E63" s="2"/>
    </row>
    <row r="64" spans="1:5" x14ac:dyDescent="0.25">
      <c r="B64" s="17" t="s">
        <v>106</v>
      </c>
      <c r="C64" s="29">
        <v>25815200</v>
      </c>
      <c r="E64" s="2"/>
    </row>
    <row r="65" spans="2:5" x14ac:dyDescent="0.25">
      <c r="B65" s="17" t="s">
        <v>122</v>
      </c>
      <c r="C65" s="25">
        <f>SUM(C63:C64)</f>
        <v>149805577.34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132</v>
      </c>
      <c r="C68" s="26">
        <f>+C20-C65</f>
        <v>181871128.66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B40" sqref="B40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9969000</v>
      </c>
    </row>
    <row r="17" spans="1:5" x14ac:dyDescent="0.25">
      <c r="A17" s="27">
        <v>2.2999999999999998</v>
      </c>
      <c r="B17" t="s">
        <v>48</v>
      </c>
      <c r="C17" s="1">
        <v>77964022</v>
      </c>
    </row>
    <row r="18" spans="1:5" x14ac:dyDescent="0.25">
      <c r="A18" s="27">
        <v>2.6</v>
      </c>
      <c r="B18" t="s">
        <v>49</v>
      </c>
      <c r="C18" s="1">
        <v>4651644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130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63195426.799999997</v>
      </c>
    </row>
    <row r="24" spans="1:5" x14ac:dyDescent="0.25">
      <c r="A24" s="27" t="s">
        <v>53</v>
      </c>
      <c r="B24" t="s">
        <v>55</v>
      </c>
      <c r="C24" s="1">
        <v>3353500</v>
      </c>
      <c r="E24" s="2"/>
    </row>
    <row r="25" spans="1:5" x14ac:dyDescent="0.25">
      <c r="A25" s="27" t="s">
        <v>114</v>
      </c>
      <c r="B25" t="s">
        <v>56</v>
      </c>
      <c r="C25" s="1">
        <v>1428707.2</v>
      </c>
      <c r="E25" s="2"/>
    </row>
    <row r="26" spans="1:5" x14ac:dyDescent="0.25">
      <c r="B26" s="17" t="s">
        <v>58</v>
      </c>
      <c r="C26" s="25">
        <f>SUM(C23:C25)</f>
        <v>67977634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2033275.86</v>
      </c>
    </row>
    <row r="31" spans="1:5" x14ac:dyDescent="0.25">
      <c r="A31" s="28" t="s">
        <v>60</v>
      </c>
      <c r="B31" t="s">
        <v>67</v>
      </c>
      <c r="C31" s="1">
        <v>249999.52</v>
      </c>
    </row>
    <row r="32" spans="1:5" x14ac:dyDescent="0.25">
      <c r="A32" s="28" t="s">
        <v>61</v>
      </c>
      <c r="B32" t="s">
        <v>68</v>
      </c>
      <c r="C32" s="1">
        <v>86199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274350</v>
      </c>
    </row>
    <row r="36" spans="1:5" x14ac:dyDescent="0.25">
      <c r="A36" s="28" t="s">
        <v>65</v>
      </c>
      <c r="B36" t="s">
        <v>71</v>
      </c>
      <c r="C36" s="1">
        <v>313968.36</v>
      </c>
    </row>
    <row r="37" spans="1:5" x14ac:dyDescent="0.25">
      <c r="B37" s="17" t="s">
        <v>72</v>
      </c>
      <c r="C37" s="25">
        <f>SUM(C30:C36)</f>
        <v>2957792.7399999998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12126881</v>
      </c>
    </row>
    <row r="41" spans="1:5" x14ac:dyDescent="0.25">
      <c r="A41" s="28" t="s">
        <v>74</v>
      </c>
      <c r="B41" t="s">
        <v>79</v>
      </c>
      <c r="C41" s="1">
        <v>4986113.5999999996</v>
      </c>
    </row>
    <row r="42" spans="1:5" x14ac:dyDescent="0.25">
      <c r="A42" s="28" t="s">
        <v>75</v>
      </c>
      <c r="B42" t="s">
        <v>80</v>
      </c>
      <c r="C42" s="1">
        <v>357751.93</v>
      </c>
    </row>
    <row r="43" spans="1:5" x14ac:dyDescent="0.25">
      <c r="A43" s="28" t="s">
        <v>76</v>
      </c>
      <c r="B43" t="s">
        <v>81</v>
      </c>
      <c r="C43" s="1">
        <v>107033.87</v>
      </c>
    </row>
    <row r="44" spans="1:5" x14ac:dyDescent="0.25">
      <c r="A44" s="28" t="s">
        <v>77</v>
      </c>
      <c r="B44" t="s">
        <v>82</v>
      </c>
      <c r="C44" s="1">
        <v>193931.61</v>
      </c>
      <c r="E44" s="2"/>
    </row>
    <row r="45" spans="1:5" x14ac:dyDescent="0.25">
      <c r="A45" s="28" t="s">
        <v>83</v>
      </c>
      <c r="B45" t="s">
        <v>86</v>
      </c>
      <c r="C45" s="1">
        <v>934095.85</v>
      </c>
    </row>
    <row r="46" spans="1:5" x14ac:dyDescent="0.25">
      <c r="A46" s="28" t="s">
        <v>84</v>
      </c>
      <c r="B46" t="s">
        <v>87</v>
      </c>
      <c r="C46" s="1">
        <v>3830030.57</v>
      </c>
    </row>
    <row r="47" spans="1:5" x14ac:dyDescent="0.25">
      <c r="A47" s="28" t="s">
        <v>85</v>
      </c>
      <c r="B47" t="s">
        <v>88</v>
      </c>
      <c r="C47" s="1">
        <v>536640.99</v>
      </c>
    </row>
    <row r="48" spans="1:5" x14ac:dyDescent="0.25">
      <c r="B48" s="17" t="s">
        <v>89</v>
      </c>
      <c r="C48" s="25">
        <f>SUM(C40:C47)</f>
        <v>23072479.420000002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986517.76</v>
      </c>
    </row>
    <row r="52" spans="1:5" x14ac:dyDescent="0.25">
      <c r="A52" s="28" t="s">
        <v>92</v>
      </c>
      <c r="B52" t="s">
        <v>97</v>
      </c>
      <c r="C52" s="1">
        <v>674724</v>
      </c>
    </row>
    <row r="53" spans="1:5" x14ac:dyDescent="0.25">
      <c r="A53" s="28" t="s">
        <v>93</v>
      </c>
      <c r="B53" t="s">
        <v>98</v>
      </c>
      <c r="C53" s="1">
        <v>453944.03</v>
      </c>
    </row>
    <row r="54" spans="1:5" x14ac:dyDescent="0.25">
      <c r="A54" s="28" t="s">
        <v>94</v>
      </c>
      <c r="B54" t="s">
        <v>99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2115185.79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97906656.820000008</v>
      </c>
      <c r="E63" s="2"/>
    </row>
    <row r="64" spans="1:5" x14ac:dyDescent="0.25">
      <c r="B64" s="17" t="s">
        <v>106</v>
      </c>
      <c r="C64" s="29">
        <v>24040059.489999998</v>
      </c>
      <c r="E64" s="2"/>
    </row>
    <row r="65" spans="2:5" x14ac:dyDescent="0.25">
      <c r="B65" s="17" t="s">
        <v>122</v>
      </c>
      <c r="C65" s="25">
        <f>SUM(C63:C64)</f>
        <v>121946716.31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129</v>
      </c>
      <c r="C68" s="26">
        <f>+C20-C65</f>
        <v>209729989.69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16" workbookViewId="0">
      <selection activeCell="C55" sqref="C55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9969000</v>
      </c>
    </row>
    <row r="17" spans="1:5" x14ac:dyDescent="0.25">
      <c r="A17" s="27">
        <v>2.2999999999999998</v>
      </c>
      <c r="B17" t="s">
        <v>48</v>
      </c>
      <c r="C17" s="1">
        <v>77964022</v>
      </c>
    </row>
    <row r="18" spans="1:5" x14ac:dyDescent="0.25">
      <c r="A18" s="27">
        <v>2.6</v>
      </c>
      <c r="B18" t="s">
        <v>49</v>
      </c>
      <c r="C18" s="1">
        <v>4651644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120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46980976.100000001</v>
      </c>
    </row>
    <row r="24" spans="1:5" x14ac:dyDescent="0.25">
      <c r="A24" s="27" t="s">
        <v>53</v>
      </c>
      <c r="B24" t="s">
        <v>55</v>
      </c>
      <c r="C24" s="1">
        <v>2515125</v>
      </c>
      <c r="E24" s="2"/>
    </row>
    <row r="25" spans="1:5" x14ac:dyDescent="0.25">
      <c r="A25" s="27" t="s">
        <v>114</v>
      </c>
      <c r="B25" t="s">
        <v>56</v>
      </c>
      <c r="C25" s="1">
        <v>1036712.4</v>
      </c>
      <c r="E25" s="2"/>
    </row>
    <row r="26" spans="1:5" x14ac:dyDescent="0.25">
      <c r="B26" s="17" t="s">
        <v>58</v>
      </c>
      <c r="C26" s="25">
        <f>SUM(C23:C25)</f>
        <v>50532813.5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1381443.98</v>
      </c>
    </row>
    <row r="31" spans="1:5" x14ac:dyDescent="0.25">
      <c r="A31" s="28" t="s">
        <v>60</v>
      </c>
      <c r="B31" t="s">
        <v>67</v>
      </c>
      <c r="C31" s="1">
        <v>249999.52</v>
      </c>
    </row>
    <row r="32" spans="1:5" x14ac:dyDescent="0.25">
      <c r="A32" s="28" t="s">
        <v>61</v>
      </c>
      <c r="B32" t="s">
        <v>68</v>
      </c>
      <c r="C32" s="1">
        <v>58078.89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253700</v>
      </c>
    </row>
    <row r="36" spans="1:5" x14ac:dyDescent="0.25">
      <c r="A36" s="28" t="s">
        <v>65</v>
      </c>
      <c r="B36" t="s">
        <v>71</v>
      </c>
      <c r="C36" s="1">
        <v>313968.36</v>
      </c>
    </row>
    <row r="37" spans="1:5" x14ac:dyDescent="0.25">
      <c r="B37" s="17" t="s">
        <v>72</v>
      </c>
      <c r="C37" s="25">
        <f>SUM(C30:C36)</f>
        <v>2257190.75</v>
      </c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8743471</v>
      </c>
    </row>
    <row r="41" spans="1:5" x14ac:dyDescent="0.25">
      <c r="A41" s="28" t="s">
        <v>74</v>
      </c>
      <c r="B41" t="s">
        <v>79</v>
      </c>
      <c r="C41" s="1">
        <v>4986113.5999999996</v>
      </c>
    </row>
    <row r="42" spans="1:5" x14ac:dyDescent="0.25">
      <c r="A42" s="28" t="s">
        <v>75</v>
      </c>
      <c r="B42" t="s">
        <v>80</v>
      </c>
      <c r="C42" s="1">
        <v>357751.93</v>
      </c>
    </row>
    <row r="43" spans="1:5" x14ac:dyDescent="0.25">
      <c r="A43" s="28" t="s">
        <v>76</v>
      </c>
      <c r="B43" t="s">
        <v>81</v>
      </c>
      <c r="C43" s="1">
        <v>107033.87</v>
      </c>
    </row>
    <row r="44" spans="1:5" x14ac:dyDescent="0.25">
      <c r="A44" s="28" t="s">
        <v>77</v>
      </c>
      <c r="B44" t="s">
        <v>82</v>
      </c>
      <c r="C44" s="1">
        <v>193931.61</v>
      </c>
      <c r="E44" s="2"/>
    </row>
    <row r="45" spans="1:5" x14ac:dyDescent="0.25">
      <c r="A45" s="28" t="s">
        <v>83</v>
      </c>
      <c r="B45" t="s">
        <v>86</v>
      </c>
      <c r="C45" s="1">
        <v>934095.85</v>
      </c>
    </row>
    <row r="46" spans="1:5" x14ac:dyDescent="0.25">
      <c r="A46" s="28" t="s">
        <v>84</v>
      </c>
      <c r="B46" t="s">
        <v>87</v>
      </c>
      <c r="C46" s="1">
        <v>2900174.57</v>
      </c>
    </row>
    <row r="47" spans="1:5" x14ac:dyDescent="0.25">
      <c r="A47" s="28" t="s">
        <v>85</v>
      </c>
      <c r="B47" t="s">
        <v>88</v>
      </c>
      <c r="C47" s="1">
        <v>536640.99</v>
      </c>
    </row>
    <row r="48" spans="1:5" x14ac:dyDescent="0.25">
      <c r="B48" s="17" t="s">
        <v>89</v>
      </c>
      <c r="C48" s="25">
        <f>SUM(C40:C47)</f>
        <v>18759213.419999994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986517.76</v>
      </c>
    </row>
    <row r="52" spans="1:5" x14ac:dyDescent="0.25">
      <c r="A52" s="28" t="s">
        <v>92</v>
      </c>
      <c r="B52" t="s">
        <v>97</v>
      </c>
      <c r="C52" s="1">
        <v>674724</v>
      </c>
    </row>
    <row r="53" spans="1:5" x14ac:dyDescent="0.25">
      <c r="A53" s="28" t="s">
        <v>93</v>
      </c>
      <c r="B53" t="s">
        <v>98</v>
      </c>
      <c r="C53" s="1">
        <v>453944.03</v>
      </c>
    </row>
    <row r="54" spans="1:5" x14ac:dyDescent="0.25">
      <c r="A54" s="28" t="s">
        <v>94</v>
      </c>
      <c r="B54" t="s">
        <v>99</v>
      </c>
    </row>
    <row r="55" spans="1:5" x14ac:dyDescent="0.25">
      <c r="A55" s="28" t="s">
        <v>95</v>
      </c>
      <c r="B55" t="s">
        <v>100</v>
      </c>
      <c r="C55" s="1">
        <v>0</v>
      </c>
    </row>
    <row r="56" spans="1:5" x14ac:dyDescent="0.25">
      <c r="B56" s="17" t="s">
        <v>101</v>
      </c>
      <c r="C56" s="25">
        <f>SUM(C51:C55)</f>
        <v>2115185.79</v>
      </c>
    </row>
    <row r="59" spans="1:5" x14ac:dyDescent="0.25">
      <c r="A59" s="32">
        <v>2.7</v>
      </c>
      <c r="B59" s="33" t="s">
        <v>102</v>
      </c>
      <c r="C59" s="35"/>
    </row>
    <row r="60" spans="1:5" x14ac:dyDescent="0.25">
      <c r="A60" s="28" t="s">
        <v>103</v>
      </c>
      <c r="B60" t="s">
        <v>50</v>
      </c>
      <c r="C60" s="1">
        <v>1783564.87</v>
      </c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75447968.329999998</v>
      </c>
      <c r="E63" s="2"/>
    </row>
    <row r="64" spans="1:5" x14ac:dyDescent="0.25">
      <c r="B64" s="17" t="s">
        <v>106</v>
      </c>
      <c r="C64" s="29">
        <v>18855027.649999999</v>
      </c>
      <c r="E64" s="2"/>
    </row>
    <row r="65" spans="2:5" x14ac:dyDescent="0.25">
      <c r="B65" s="17" t="s">
        <v>122</v>
      </c>
      <c r="C65" s="25">
        <f>SUM(C63:C64)</f>
        <v>94302995.979999989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126</v>
      </c>
      <c r="C68" s="26">
        <f>+C20-C65</f>
        <v>237373710.02000001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46" workbookViewId="0">
      <selection activeCell="E75" sqref="E75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10585000</v>
      </c>
    </row>
    <row r="17" spans="1:5" x14ac:dyDescent="0.25">
      <c r="A17" s="27">
        <v>2.2999999999999998</v>
      </c>
      <c r="B17" t="s">
        <v>48</v>
      </c>
      <c r="C17" s="1">
        <v>78523022</v>
      </c>
    </row>
    <row r="18" spans="1:5" x14ac:dyDescent="0.25">
      <c r="A18" s="27">
        <v>2.6</v>
      </c>
      <c r="B18" t="s">
        <v>49</v>
      </c>
      <c r="C18" s="1">
        <v>4101644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332301706</v>
      </c>
    </row>
    <row r="22" spans="1:5" x14ac:dyDescent="0.25">
      <c r="A22" s="32">
        <v>2.1</v>
      </c>
      <c r="B22" s="33" t="s">
        <v>120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31286525.399999999</v>
      </c>
    </row>
    <row r="24" spans="1:5" x14ac:dyDescent="0.25">
      <c r="A24" s="27" t="s">
        <v>53</v>
      </c>
      <c r="B24" t="s">
        <v>55</v>
      </c>
      <c r="C24" s="1">
        <v>1676750</v>
      </c>
      <c r="E24" s="2"/>
    </row>
    <row r="25" spans="1:5" x14ac:dyDescent="0.25">
      <c r="A25" s="27" t="s">
        <v>114</v>
      </c>
      <c r="B25" t="s">
        <v>56</v>
      </c>
      <c r="C25" s="1">
        <v>688737.5</v>
      </c>
      <c r="E25" s="2"/>
    </row>
    <row r="26" spans="1:5" x14ac:dyDescent="0.25">
      <c r="B26" s="17" t="s">
        <v>58</v>
      </c>
      <c r="C26" s="25">
        <f>SUM(C23:C25)</f>
        <v>33652012.899999999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638418.63</v>
      </c>
    </row>
    <row r="31" spans="1:5" x14ac:dyDescent="0.25">
      <c r="A31" s="28" t="s">
        <v>60</v>
      </c>
      <c r="B31" t="s">
        <v>67</v>
      </c>
      <c r="C31" s="1">
        <v>105267.8</v>
      </c>
    </row>
    <row r="32" spans="1:5" x14ac:dyDescent="0.25">
      <c r="A32" s="28" t="s">
        <v>61</v>
      </c>
      <c r="B32" t="s">
        <v>68</v>
      </c>
      <c r="C32" s="1">
        <v>31253.95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20650</v>
      </c>
    </row>
    <row r="36" spans="1:5" x14ac:dyDescent="0.25">
      <c r="A36" s="28" t="s">
        <v>65</v>
      </c>
      <c r="B36" t="s">
        <v>71</v>
      </c>
      <c r="C36" s="1">
        <v>0</v>
      </c>
    </row>
    <row r="37" spans="1:5" x14ac:dyDescent="0.25">
      <c r="B37" s="17" t="s">
        <v>72</v>
      </c>
      <c r="C37" s="25">
        <f>SUM(C30:C36)</f>
        <v>795590.38</v>
      </c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5926795</v>
      </c>
    </row>
    <row r="41" spans="1:5" x14ac:dyDescent="0.25">
      <c r="A41" s="28" t="s">
        <v>74</v>
      </c>
      <c r="B41" t="s">
        <v>79</v>
      </c>
      <c r="C41" s="1">
        <v>182310</v>
      </c>
    </row>
    <row r="42" spans="1:5" x14ac:dyDescent="0.25">
      <c r="A42" s="28" t="s">
        <v>75</v>
      </c>
      <c r="B42" t="s">
        <v>80</v>
      </c>
      <c r="C42" s="1">
        <v>0</v>
      </c>
    </row>
    <row r="43" spans="1:5" x14ac:dyDescent="0.25">
      <c r="A43" s="28" t="s">
        <v>76</v>
      </c>
      <c r="B43" t="s">
        <v>81</v>
      </c>
      <c r="C43" s="1">
        <v>0</v>
      </c>
    </row>
    <row r="44" spans="1:5" x14ac:dyDescent="0.25">
      <c r="A44" s="28" t="s">
        <v>77</v>
      </c>
      <c r="B44" t="s">
        <v>82</v>
      </c>
      <c r="C44" s="1">
        <v>157614.82</v>
      </c>
      <c r="E44" s="2"/>
    </row>
    <row r="45" spans="1:5" x14ac:dyDescent="0.25">
      <c r="A45" s="28" t="s">
        <v>83</v>
      </c>
      <c r="B45" t="s">
        <v>86</v>
      </c>
      <c r="C45" s="1">
        <v>902841.53</v>
      </c>
    </row>
    <row r="46" spans="1:5" x14ac:dyDescent="0.25">
      <c r="A46" s="28" t="s">
        <v>84</v>
      </c>
      <c r="B46" t="s">
        <v>87</v>
      </c>
      <c r="C46" s="1">
        <v>1838560.77</v>
      </c>
    </row>
    <row r="47" spans="1:5" x14ac:dyDescent="0.25">
      <c r="A47" s="28" t="s">
        <v>85</v>
      </c>
      <c r="B47" t="s">
        <v>88</v>
      </c>
      <c r="C47" s="1">
        <v>96545.25</v>
      </c>
    </row>
    <row r="48" spans="1:5" x14ac:dyDescent="0.25">
      <c r="B48" s="17" t="s">
        <v>89</v>
      </c>
      <c r="C48" s="25">
        <f>SUM(C40:C47)</f>
        <v>9104667.370000001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0</v>
      </c>
    </row>
    <row r="52" spans="1:5" x14ac:dyDescent="0.25">
      <c r="A52" s="28" t="s">
        <v>92</v>
      </c>
      <c r="B52" t="s">
        <v>97</v>
      </c>
      <c r="C52" s="1">
        <v>0</v>
      </c>
    </row>
    <row r="53" spans="1:5" x14ac:dyDescent="0.25">
      <c r="A53" s="28" t="s">
        <v>93</v>
      </c>
      <c r="B53" t="s">
        <v>98</v>
      </c>
      <c r="C53" s="1">
        <v>187500.03</v>
      </c>
    </row>
    <row r="54" spans="1:5" x14ac:dyDescent="0.25">
      <c r="A54" s="28" t="s">
        <v>94</v>
      </c>
      <c r="B54" t="s">
        <v>99</v>
      </c>
      <c r="C54" s="1">
        <v>0</v>
      </c>
    </row>
    <row r="55" spans="1:5" x14ac:dyDescent="0.25">
      <c r="A55" s="28" t="s">
        <v>95</v>
      </c>
      <c r="B55" t="s">
        <v>100</v>
      </c>
      <c r="C55" s="1">
        <v>0</v>
      </c>
    </row>
    <row r="56" spans="1:5" x14ac:dyDescent="0.25">
      <c r="B56" s="17" t="s">
        <v>101</v>
      </c>
      <c r="C56" s="25">
        <f>SUM(C51:C55)</f>
        <v>187500.03</v>
      </c>
    </row>
    <row r="59" spans="1:5" x14ac:dyDescent="0.25">
      <c r="A59" s="32">
        <v>2.7</v>
      </c>
      <c r="B59" s="33" t="s">
        <v>102</v>
      </c>
      <c r="C59" s="35"/>
    </row>
    <row r="60" spans="1:5" x14ac:dyDescent="0.25">
      <c r="A60" s="28" t="s">
        <v>103</v>
      </c>
      <c r="B60" t="s">
        <v>50</v>
      </c>
      <c r="C60" s="1">
        <v>0</v>
      </c>
    </row>
    <row r="61" spans="1:5" x14ac:dyDescent="0.25">
      <c r="B61" s="17" t="s">
        <v>104</v>
      </c>
      <c r="C61" s="25">
        <f>SUM(C60)</f>
        <v>0</v>
      </c>
    </row>
    <row r="62" spans="1:5" x14ac:dyDescent="0.25">
      <c r="E62" s="1"/>
    </row>
    <row r="63" spans="1:5" x14ac:dyDescent="0.25">
      <c r="B63" s="17" t="s">
        <v>105</v>
      </c>
      <c r="C63" s="1">
        <f>+C56+C48+C37+C26</f>
        <v>43739770.68</v>
      </c>
      <c r="E63" s="2"/>
    </row>
    <row r="64" spans="1:5" x14ac:dyDescent="0.25">
      <c r="B64" s="17" t="s">
        <v>106</v>
      </c>
      <c r="C64" s="29">
        <v>18855027.649999999</v>
      </c>
      <c r="E64" s="2"/>
    </row>
    <row r="65" spans="2:5" x14ac:dyDescent="0.25">
      <c r="B65" s="17" t="s">
        <v>122</v>
      </c>
      <c r="C65" s="25">
        <f>SUM(C63:C64)</f>
        <v>62594798.329999998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124</v>
      </c>
      <c r="C68" s="26">
        <f>+C20-C65</f>
        <v>269706907.67000002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31" workbookViewId="0">
      <selection activeCell="E74" sqref="E74"/>
    </sheetView>
  </sheetViews>
  <sheetFormatPr baseColWidth="10" defaultRowHeight="15" x14ac:dyDescent="0.25"/>
  <cols>
    <col min="1" max="1" width="7.7109375" style="28" customWidth="1"/>
    <col min="2" max="2" width="68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x14ac:dyDescent="0.25">
      <c r="B5" s="30" t="s">
        <v>111</v>
      </c>
      <c r="C5" s="39"/>
      <c r="D5" s="39"/>
      <c r="E5" s="39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 t="s">
        <v>119</v>
      </c>
      <c r="C11" s="38"/>
      <c r="D11" s="38"/>
      <c r="E11" s="38"/>
    </row>
    <row r="14" spans="1:5" x14ac:dyDescent="0.25">
      <c r="A14" s="32" t="s">
        <v>43</v>
      </c>
      <c r="B14" s="33" t="s">
        <v>44</v>
      </c>
      <c r="C14" s="34" t="s">
        <v>45</v>
      </c>
    </row>
    <row r="15" spans="1:5" x14ac:dyDescent="0.25">
      <c r="B15" s="17" t="s">
        <v>117</v>
      </c>
    </row>
    <row r="16" spans="1:5" x14ac:dyDescent="0.25">
      <c r="A16" s="27">
        <v>2.1</v>
      </c>
      <c r="B16" t="s">
        <v>46</v>
      </c>
      <c r="C16" s="1">
        <v>231092040</v>
      </c>
    </row>
    <row r="17" spans="1:5" x14ac:dyDescent="0.25">
      <c r="A17" s="27">
        <v>2.2000000000000002</v>
      </c>
      <c r="B17" t="s">
        <v>47</v>
      </c>
      <c r="C17" s="1">
        <v>10585000</v>
      </c>
    </row>
    <row r="18" spans="1:5" x14ac:dyDescent="0.25">
      <c r="A18" s="27">
        <v>2.2999999999999998</v>
      </c>
      <c r="B18" t="s">
        <v>48</v>
      </c>
      <c r="C18" s="1">
        <v>78523022</v>
      </c>
    </row>
    <row r="19" spans="1:5" x14ac:dyDescent="0.25">
      <c r="A19" s="27">
        <v>2.6</v>
      </c>
      <c r="B19" t="s">
        <v>49</v>
      </c>
      <c r="C19" s="1">
        <v>4101644</v>
      </c>
    </row>
    <row r="20" spans="1:5" x14ac:dyDescent="0.25">
      <c r="A20" s="27">
        <v>2.7</v>
      </c>
      <c r="B20" t="s">
        <v>50</v>
      </c>
      <c r="C20" s="1">
        <v>8000000</v>
      </c>
    </row>
    <row r="21" spans="1:5" x14ac:dyDescent="0.25">
      <c r="B21" s="17" t="s">
        <v>57</v>
      </c>
      <c r="C21" s="25">
        <f>SUM(C16:C20)</f>
        <v>332301706</v>
      </c>
    </row>
    <row r="23" spans="1:5" x14ac:dyDescent="0.25">
      <c r="A23" s="32">
        <v>2.1</v>
      </c>
      <c r="B23" s="33" t="s">
        <v>120</v>
      </c>
      <c r="C23" s="34" t="s">
        <v>51</v>
      </c>
    </row>
    <row r="24" spans="1:5" x14ac:dyDescent="0.25">
      <c r="A24" s="27" t="s">
        <v>52</v>
      </c>
      <c r="B24" t="s">
        <v>54</v>
      </c>
      <c r="C24" s="1">
        <v>15596262.699999999</v>
      </c>
    </row>
    <row r="25" spans="1:5" x14ac:dyDescent="0.25">
      <c r="A25" s="27" t="s">
        <v>53</v>
      </c>
      <c r="B25" t="s">
        <v>55</v>
      </c>
      <c r="C25" s="1">
        <v>838375</v>
      </c>
      <c r="E25" s="2"/>
    </row>
    <row r="26" spans="1:5" x14ac:dyDescent="0.25">
      <c r="A26" s="27" t="s">
        <v>114</v>
      </c>
      <c r="B26" t="s">
        <v>56</v>
      </c>
      <c r="C26" s="1">
        <v>342006.1</v>
      </c>
    </row>
    <row r="27" spans="1:5" x14ac:dyDescent="0.25">
      <c r="B27" s="17" t="s">
        <v>58</v>
      </c>
      <c r="C27" s="25">
        <f>SUM(C24:C26)</f>
        <v>16776643.799999999</v>
      </c>
    </row>
    <row r="30" spans="1:5" x14ac:dyDescent="0.25">
      <c r="A30" s="32">
        <v>2.2000000000000002</v>
      </c>
      <c r="B30" s="33" t="s">
        <v>47</v>
      </c>
      <c r="C30" s="35"/>
    </row>
    <row r="31" spans="1:5" x14ac:dyDescent="0.25">
      <c r="A31" s="28" t="s">
        <v>59</v>
      </c>
      <c r="B31" t="s">
        <v>66</v>
      </c>
      <c r="C31" s="1">
        <v>530000</v>
      </c>
    </row>
    <row r="32" spans="1:5" x14ac:dyDescent="0.25">
      <c r="A32" s="28" t="s">
        <v>60</v>
      </c>
      <c r="B32" t="s">
        <v>67</v>
      </c>
      <c r="C32" s="1">
        <v>0</v>
      </c>
    </row>
    <row r="33" spans="1:3" x14ac:dyDescent="0.25">
      <c r="A33" s="28" t="s">
        <v>61</v>
      </c>
      <c r="B33" t="s">
        <v>68</v>
      </c>
      <c r="C33" s="1">
        <v>0</v>
      </c>
    </row>
    <row r="34" spans="1:3" x14ac:dyDescent="0.25">
      <c r="A34" s="28" t="s">
        <v>62</v>
      </c>
      <c r="B34" t="s">
        <v>69</v>
      </c>
      <c r="C34" s="1">
        <v>0</v>
      </c>
    </row>
    <row r="35" spans="1:3" x14ac:dyDescent="0.25">
      <c r="A35" s="28" t="s">
        <v>63</v>
      </c>
      <c r="B35" t="s">
        <v>121</v>
      </c>
      <c r="C35" s="1">
        <v>0</v>
      </c>
    </row>
    <row r="36" spans="1:3" x14ac:dyDescent="0.25">
      <c r="A36" s="28" t="s">
        <v>64</v>
      </c>
      <c r="B36" t="s">
        <v>70</v>
      </c>
      <c r="C36" s="1">
        <v>0</v>
      </c>
    </row>
    <row r="37" spans="1:3" x14ac:dyDescent="0.25">
      <c r="A37" s="28" t="s">
        <v>65</v>
      </c>
      <c r="B37" t="s">
        <v>71</v>
      </c>
      <c r="C37" s="1">
        <v>0</v>
      </c>
    </row>
    <row r="38" spans="1:3" x14ac:dyDescent="0.25">
      <c r="B38" s="17" t="s">
        <v>72</v>
      </c>
      <c r="C38" s="25">
        <f>SUM(C31:C37)</f>
        <v>530000</v>
      </c>
    </row>
    <row r="40" spans="1:3" x14ac:dyDescent="0.25">
      <c r="A40" s="32">
        <v>2.2999999999999998</v>
      </c>
      <c r="B40" s="33" t="s">
        <v>48</v>
      </c>
      <c r="C40" s="35"/>
    </row>
    <row r="41" spans="1:3" x14ac:dyDescent="0.25">
      <c r="A41" s="28" t="s">
        <v>73</v>
      </c>
      <c r="B41" t="s">
        <v>78</v>
      </c>
      <c r="C41" s="1">
        <v>2817451</v>
      </c>
    </row>
    <row r="42" spans="1:3" x14ac:dyDescent="0.25">
      <c r="A42" s="28" t="s">
        <v>74</v>
      </c>
      <c r="B42" t="s">
        <v>79</v>
      </c>
      <c r="C42" s="1">
        <v>0</v>
      </c>
    </row>
    <row r="43" spans="1:3" x14ac:dyDescent="0.25">
      <c r="A43" s="28" t="s">
        <v>75</v>
      </c>
      <c r="B43" t="s">
        <v>80</v>
      </c>
      <c r="C43" s="1">
        <v>0</v>
      </c>
    </row>
    <row r="44" spans="1:3" x14ac:dyDescent="0.25">
      <c r="A44" s="28" t="s">
        <v>76</v>
      </c>
      <c r="B44" t="s">
        <v>81</v>
      </c>
      <c r="C44" s="1">
        <v>0</v>
      </c>
    </row>
    <row r="45" spans="1:3" x14ac:dyDescent="0.25">
      <c r="A45" s="28" t="s">
        <v>77</v>
      </c>
      <c r="B45" t="s">
        <v>82</v>
      </c>
      <c r="C45" s="1">
        <v>0</v>
      </c>
    </row>
    <row r="46" spans="1:3" x14ac:dyDescent="0.25">
      <c r="A46" s="28" t="s">
        <v>83</v>
      </c>
      <c r="B46" t="s">
        <v>86</v>
      </c>
      <c r="C46" s="1">
        <v>0</v>
      </c>
    </row>
    <row r="47" spans="1:3" x14ac:dyDescent="0.25">
      <c r="A47" s="28" t="s">
        <v>84</v>
      </c>
      <c r="B47" t="s">
        <v>87</v>
      </c>
      <c r="C47" s="1">
        <v>0</v>
      </c>
    </row>
    <row r="48" spans="1:3" x14ac:dyDescent="0.25">
      <c r="A48" s="28" t="s">
        <v>85</v>
      </c>
      <c r="B48" t="s">
        <v>88</v>
      </c>
      <c r="C48" s="1">
        <v>0</v>
      </c>
    </row>
    <row r="49" spans="1:5" x14ac:dyDescent="0.25">
      <c r="B49" s="17" t="s">
        <v>89</v>
      </c>
      <c r="C49" s="25">
        <f>SUM(C41:C48)</f>
        <v>2817451</v>
      </c>
      <c r="E49" s="2"/>
    </row>
    <row r="51" spans="1:5" x14ac:dyDescent="0.25">
      <c r="A51" s="32">
        <v>2.6</v>
      </c>
      <c r="B51" s="33" t="s">
        <v>90</v>
      </c>
      <c r="C51" s="35"/>
    </row>
    <row r="52" spans="1:5" x14ac:dyDescent="0.25">
      <c r="A52" s="28" t="s">
        <v>91</v>
      </c>
      <c r="B52" t="s">
        <v>96</v>
      </c>
      <c r="C52" s="1">
        <v>0</v>
      </c>
    </row>
    <row r="53" spans="1:5" x14ac:dyDescent="0.25">
      <c r="A53" s="28" t="s">
        <v>92</v>
      </c>
      <c r="B53" t="s">
        <v>97</v>
      </c>
      <c r="C53" s="1">
        <v>0</v>
      </c>
    </row>
    <row r="54" spans="1:5" x14ac:dyDescent="0.25">
      <c r="A54" s="28" t="s">
        <v>93</v>
      </c>
      <c r="B54" t="s">
        <v>98</v>
      </c>
      <c r="C54" s="1">
        <v>0</v>
      </c>
    </row>
    <row r="55" spans="1:5" x14ac:dyDescent="0.25">
      <c r="A55" s="28" t="s">
        <v>94</v>
      </c>
      <c r="B55" t="s">
        <v>99</v>
      </c>
      <c r="C55" s="1">
        <v>0</v>
      </c>
    </row>
    <row r="56" spans="1:5" x14ac:dyDescent="0.25">
      <c r="A56" s="28" t="s">
        <v>95</v>
      </c>
      <c r="B56" t="s">
        <v>100</v>
      </c>
      <c r="C56" s="1">
        <v>0</v>
      </c>
    </row>
    <row r="57" spans="1:5" x14ac:dyDescent="0.25">
      <c r="B57" s="17" t="s">
        <v>101</v>
      </c>
      <c r="C57" s="25">
        <f>SUM(C52:C56)</f>
        <v>0</v>
      </c>
    </row>
    <row r="60" spans="1:5" x14ac:dyDescent="0.25">
      <c r="A60" s="32">
        <v>2.7</v>
      </c>
      <c r="B60" s="33" t="s">
        <v>102</v>
      </c>
      <c r="C60" s="35"/>
    </row>
    <row r="61" spans="1:5" x14ac:dyDescent="0.25">
      <c r="A61" s="28" t="s">
        <v>103</v>
      </c>
      <c r="B61" t="s">
        <v>50</v>
      </c>
      <c r="C61" s="1">
        <v>8000000</v>
      </c>
    </row>
    <row r="62" spans="1:5" x14ac:dyDescent="0.25">
      <c r="B62" s="17" t="s">
        <v>104</v>
      </c>
      <c r="C62" s="25">
        <f>SUM(C61)</f>
        <v>8000000</v>
      </c>
    </row>
    <row r="66" spans="2:5" x14ac:dyDescent="0.25">
      <c r="B66" s="17" t="s">
        <v>105</v>
      </c>
      <c r="C66" s="1">
        <f>+C49+C38+C27</f>
        <v>20124094.799999997</v>
      </c>
    </row>
    <row r="67" spans="2:5" x14ac:dyDescent="0.25">
      <c r="B67" s="17" t="s">
        <v>106</v>
      </c>
      <c r="C67" s="29">
        <v>11407800</v>
      </c>
      <c r="E67" s="2"/>
    </row>
    <row r="68" spans="2:5" x14ac:dyDescent="0.25">
      <c r="B68" s="17" t="s">
        <v>107</v>
      </c>
      <c r="C68" s="25">
        <f>SUM(C66:C67)</f>
        <v>31531894.799999997</v>
      </c>
    </row>
    <row r="69" spans="2:5" x14ac:dyDescent="0.25">
      <c r="E69" s="2"/>
    </row>
    <row r="70" spans="2:5" x14ac:dyDescent="0.25">
      <c r="E70" s="2"/>
    </row>
    <row r="71" spans="2:5" x14ac:dyDescent="0.25">
      <c r="B71" s="17" t="s">
        <v>118</v>
      </c>
      <c r="C71" s="26">
        <f>+C21-C68</f>
        <v>300769811.19999999</v>
      </c>
      <c r="E71" s="1"/>
    </row>
    <row r="72" spans="2:5" ht="3" customHeight="1" x14ac:dyDescent="0.25">
      <c r="C72" s="24"/>
    </row>
    <row r="73" spans="2:5" x14ac:dyDescent="0.25">
      <c r="C73" s="24"/>
      <c r="E73" s="1"/>
    </row>
    <row r="74" spans="2:5" x14ac:dyDescent="0.25">
      <c r="E74" s="2"/>
    </row>
    <row r="75" spans="2:5" x14ac:dyDescent="0.25">
      <c r="B75" s="17" t="s">
        <v>108</v>
      </c>
    </row>
    <row r="76" spans="2:5" x14ac:dyDescent="0.25">
      <c r="B76" t="s">
        <v>109</v>
      </c>
    </row>
    <row r="77" spans="2:5" x14ac:dyDescent="0.25">
      <c r="B77" t="s">
        <v>110</v>
      </c>
      <c r="E77" s="1"/>
    </row>
    <row r="78" spans="2:5" x14ac:dyDescent="0.25">
      <c r="E78" s="2"/>
    </row>
    <row r="79" spans="2:5" x14ac:dyDescent="0.25">
      <c r="E79" s="2"/>
    </row>
  </sheetData>
  <mergeCells count="7">
    <mergeCell ref="C11:E11"/>
    <mergeCell ref="C5:E5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ESTADO DE RESULTADO SEPTIEMBRE</vt:lpstr>
      <vt:lpstr>ESTADO DE RESULTADO AGOSTO</vt:lpstr>
      <vt:lpstr>ESTADO DE RESULTADO JULIO</vt:lpstr>
      <vt:lpstr>ESTADO DE RESULTADO JUNIO</vt:lpstr>
      <vt:lpstr>ESTADO DE RESULTADO MAYO</vt:lpstr>
      <vt:lpstr>ESTADO DE RESULTADO ABRIL</vt:lpstr>
      <vt:lpstr>ESTADO DE RESULTADO MARZO</vt:lpstr>
      <vt:lpstr>ESTADO DE RESULTADO FEBRERO</vt:lpstr>
      <vt:lpstr>ESTADO DE RESULTADO ENERO</vt:lpstr>
      <vt:lpstr>Balence Gral. Enero 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Cesmet</dc:creator>
  <cp:lastModifiedBy>Contabilidad</cp:lastModifiedBy>
  <cp:lastPrinted>2022-10-06T17:49:07Z</cp:lastPrinted>
  <dcterms:created xsi:type="dcterms:W3CDTF">2019-07-18T18:05:38Z</dcterms:created>
  <dcterms:modified xsi:type="dcterms:W3CDTF">2022-10-06T20:16:58Z</dcterms:modified>
</cp:coreProperties>
</file>