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360" windowWidth="19200" windowHeight="10845" activeTab="1"/>
  </bookViews>
  <sheets>
    <sheet name="Balence Gral. Enero  2023" sheetId="8" r:id="rId1"/>
    <sheet name="ESTADO DE RESULTADO ENERO 2023" sheetId="9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8"/>
  <c r="C71"/>
  <c r="C65"/>
  <c r="C73" l="1"/>
  <c r="C83" s="1"/>
  <c r="C84" s="1"/>
  <c r="C59" i="9"/>
  <c r="C35" i="8"/>
  <c r="C25"/>
  <c r="C19"/>
  <c r="C27" l="1"/>
  <c r="C37" s="1"/>
  <c r="C38" s="1"/>
  <c r="C50" i="9"/>
  <c r="C39"/>
  <c r="C28"/>
  <c r="C22"/>
  <c r="C62" l="1"/>
  <c r="C64" l="1"/>
  <c r="C67" s="1"/>
</calcChain>
</file>

<file path=xl/sharedStrings.xml><?xml version="1.0" encoding="utf-8"?>
<sst xmlns="http://schemas.openxmlformats.org/spreadsheetml/2006/main" count="169" uniqueCount="124">
  <si>
    <t xml:space="preserve">ACTIVOS </t>
  </si>
  <si>
    <t xml:space="preserve">ACTIVOS CORRIENTES  </t>
  </si>
  <si>
    <t xml:space="preserve">DISPONIBILIDAD DE EFECTIVO </t>
  </si>
  <si>
    <t xml:space="preserve">APROPIACION NO PROGRAMADA </t>
  </si>
  <si>
    <t xml:space="preserve">TOTAL ACTIVO CORRIENTES </t>
  </si>
  <si>
    <t xml:space="preserve">ACTIVOS NO  CORRIENTES </t>
  </si>
  <si>
    <t xml:space="preserve">TOTAL DE ACTIVOS NO CORRIENTES </t>
  </si>
  <si>
    <t xml:space="preserve">PASIVOS CORRIENTES </t>
  </si>
  <si>
    <t xml:space="preserve">TOTAL PASIVOS CORRIENTES </t>
  </si>
  <si>
    <t xml:space="preserve">PASIVOS NO CORRIENTES </t>
  </si>
  <si>
    <t xml:space="preserve">TOTAL PASIVOS NO CORRIENTES </t>
  </si>
  <si>
    <t>Preparado por:</t>
  </si>
  <si>
    <t>Revisado por:</t>
  </si>
  <si>
    <t>BIENES DE USO (ACTIVOS NO FINANCIEROS)</t>
  </si>
  <si>
    <t>Aprobado por:</t>
  </si>
  <si>
    <t>Capitan Cont., ERD.</t>
  </si>
  <si>
    <t>Tte. Coronel Cont., ERD.</t>
  </si>
  <si>
    <t xml:space="preserve">MINISTERIO DE DEFENSA </t>
  </si>
  <si>
    <t xml:space="preserve">CUERPO ESPECIALIZADO PARA LA SEGURIDAD DEL METRO </t>
  </si>
  <si>
    <t xml:space="preserve">BALANCE GENERAL </t>
  </si>
  <si>
    <t>VALORES EN RD$</t>
  </si>
  <si>
    <t xml:space="preserve"> </t>
  </si>
  <si>
    <t>TOTAL PASIVO Y PATRIMONIO</t>
  </si>
  <si>
    <t>"Todo Por La  Patria"</t>
  </si>
  <si>
    <t>TOTAL DE ACTIVOS CORRIENTES Y NO CORRIENTES</t>
  </si>
  <si>
    <t xml:space="preserve">Licda. PAULA CORPORAN MEDINA </t>
  </si>
  <si>
    <t xml:space="preserve"> Coronel Contadora, ERD.</t>
  </si>
  <si>
    <t>Licda. EULOGIA PINALES VARGAS</t>
  </si>
  <si>
    <t>Licdo. RAFAEL UBRI MONTERO</t>
  </si>
  <si>
    <t xml:space="preserve">Auditor Interno </t>
  </si>
  <si>
    <t>Encargada de Contabilidad</t>
  </si>
  <si>
    <t>Sub-Directora Financiera</t>
  </si>
  <si>
    <t>INVENTARIO DE MATERIALES  GASTABLES</t>
  </si>
  <si>
    <t xml:space="preserve">BIENES INTANGIBLES NO CONSUMIDO </t>
  </si>
  <si>
    <t xml:space="preserve">TOTAL PATRIMONIO </t>
  </si>
  <si>
    <t>CUENTA POR PAGAR AÑOS ANTERIORES.</t>
  </si>
  <si>
    <t>ANEXO I</t>
  </si>
  <si>
    <t>ANEXO II</t>
  </si>
  <si>
    <t>ANEXO III</t>
  </si>
  <si>
    <t>CUENTAS POR COBRAR LARGO PLAZO</t>
  </si>
  <si>
    <t>ANEXO IV</t>
  </si>
  <si>
    <t xml:space="preserve"> ANEXO V</t>
  </si>
  <si>
    <t>ANEXO VI</t>
  </si>
  <si>
    <t>CTAS.</t>
  </si>
  <si>
    <t>DETALLES</t>
  </si>
  <si>
    <t>INGRESOS</t>
  </si>
  <si>
    <t>REMUNERACIONES T CONTRIBUCIONES</t>
  </si>
  <si>
    <t>CONTRATACION DE SERVICIOS</t>
  </si>
  <si>
    <t>MATERIALES Y SUMINISTRO</t>
  </si>
  <si>
    <t>BIENES MUEBLE, INMUEBLES E ITANGIBLES</t>
  </si>
  <si>
    <t>OBRAS EN EDIFICACIONES</t>
  </si>
  <si>
    <t>GASTOS</t>
  </si>
  <si>
    <t>2.1.1</t>
  </si>
  <si>
    <t>2.1.2</t>
  </si>
  <si>
    <t>REMUNERACIONES</t>
  </si>
  <si>
    <t>SOBRE SUELDOS</t>
  </si>
  <si>
    <t>CONTRIBUCIONES A LA SEGURIDAD SOCIAL</t>
  </si>
  <si>
    <t>TOTAL INGRESOS RD$</t>
  </si>
  <si>
    <t>TOTAL REMUNERACIONES Y CONTRIBUCIONES</t>
  </si>
  <si>
    <t>2.2.1</t>
  </si>
  <si>
    <t>2.2.2</t>
  </si>
  <si>
    <t>2.2.5</t>
  </si>
  <si>
    <t>2.2.6</t>
  </si>
  <si>
    <t>2.2.7</t>
  </si>
  <si>
    <t>2.2.8</t>
  </si>
  <si>
    <t>2.2.9</t>
  </si>
  <si>
    <t>SERVICIOS BASICOS</t>
  </si>
  <si>
    <t>PUBLICIDAD, IMPRESION Y ENCUADERNACION</t>
  </si>
  <si>
    <t>ALQUILERES Y RENTAS</t>
  </si>
  <si>
    <t>SEGUROS</t>
  </si>
  <si>
    <t xml:space="preserve">OTROS SERVICIOS NO INCLUIDOS EN CONCEPTOS ANTERIORES </t>
  </si>
  <si>
    <t>OTRAS CONTRATACIONES DE SERVICIOS</t>
  </si>
  <si>
    <t>TOTAL CONTRATACION SERVICIOS</t>
  </si>
  <si>
    <t>2.3.1</t>
  </si>
  <si>
    <t>2.3.2</t>
  </si>
  <si>
    <t>2.3.3</t>
  </si>
  <si>
    <t>2.3.4</t>
  </si>
  <si>
    <t>2.3.5</t>
  </si>
  <si>
    <t>ALIMENTOS Y PRODUCTOS AGROFORESTALES</t>
  </si>
  <si>
    <t>TEXTILES Y VESTUARIOS</t>
  </si>
  <si>
    <t>PRODUCTO PAPEL CARTON E IMPRESOS</t>
  </si>
  <si>
    <t>PRODUCTOS FARMACEUTICOS</t>
  </si>
  <si>
    <t>PRODUCTOS DE CUERO, CAUCHO Y PLASTICO</t>
  </si>
  <si>
    <t>2.3.6</t>
  </si>
  <si>
    <t>2.3.7</t>
  </si>
  <si>
    <t>2.3.9</t>
  </si>
  <si>
    <t>PRODUCTOS DE MINERALES METALICOS Y NO METALICOS</t>
  </si>
  <si>
    <t>COMBUSTIBLES, LUBRICANTES Y PRODUCTOS QUIMICOS</t>
  </si>
  <si>
    <t>PRODUCTOS Y UTILES VARIOS</t>
  </si>
  <si>
    <t>TOTAL MATERIALES Y SUMINISTROS</t>
  </si>
  <si>
    <t>BIENES MUEBLES, INMUEBLES E INTANGIBLES</t>
  </si>
  <si>
    <t>2.6.1</t>
  </si>
  <si>
    <t>2.6.2</t>
  </si>
  <si>
    <t>2.6.5</t>
  </si>
  <si>
    <t>2.6.7</t>
  </si>
  <si>
    <t>MOBILIARIO Y EQUIPO</t>
  </si>
  <si>
    <t>MOBILIARIO Y EQUIPO EDUCACIONAL</t>
  </si>
  <si>
    <t>MAQUINARIA, OTROS EQUIPOS Y HERRAMIENTAS</t>
  </si>
  <si>
    <t>ACTIVOS BIOLOGICOS</t>
  </si>
  <si>
    <t>TOTAL BIENES MUEBLES, INMUEBLES E INTANGIBLES</t>
  </si>
  <si>
    <t>TOTAL GENERAL DE GASTOS</t>
  </si>
  <si>
    <t>PARTIDAS EN PREVENTIVOS-COMPROMISO</t>
  </si>
  <si>
    <t>TOTAL INGRESOS MENOS GASTOS</t>
  </si>
  <si>
    <t>PAULA CORPORAN MEDINA              EULOGIA PINALES VARGAS                 RAFAEL UBRI MONTERO</t>
  </si>
  <si>
    <t xml:space="preserve">     Coronel contador, ERD                       Capitan contador, ERD                   Tte. Coronel Contador, ERD</t>
  </si>
  <si>
    <t xml:space="preserve">  Sub-Directora Financiera                 Encargada de Contabilidad                          Auditor Interno</t>
  </si>
  <si>
    <t>REPUBLICA DOMINICANA</t>
  </si>
  <si>
    <t>MINISTERIO DE DEFENSA</t>
  </si>
  <si>
    <t>"TODO POR LA PATRIA"</t>
  </si>
  <si>
    <t>2.1.5</t>
  </si>
  <si>
    <t>CUERPO ESPECIALIZADO PARA LA SEGURIDAD DEL METRO</t>
  </si>
  <si>
    <t>ESTADO DE RESULTADOS</t>
  </si>
  <si>
    <t xml:space="preserve">PRESUPUESTO VIGENTE </t>
  </si>
  <si>
    <t>GASTOS ACUMULADOS ENERO-DICIEMBRE 2022</t>
  </si>
  <si>
    <t>SERVICIOS REPARACIONES MENORES E INSTALACIONES</t>
  </si>
  <si>
    <t>2.6.6</t>
  </si>
  <si>
    <t>EQUIPOS DE DEFENSA Y SEGURIDAD</t>
  </si>
  <si>
    <t>2.6.3</t>
  </si>
  <si>
    <t>EQUIPO E INSTRUMENTAL, CIENTIFICO Y LABORATORIO</t>
  </si>
  <si>
    <t>RESULTADO AL 31/01/2023</t>
  </si>
  <si>
    <t>TOTAL INGRESO MENOS GASTOS</t>
  </si>
  <si>
    <t>DEL 01-01 AL 31-01-2023.</t>
  </si>
  <si>
    <t>DEL 01-02 AL 28-02-2023.</t>
  </si>
  <si>
    <t>DEL 01-02 AL 28-02-2023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</si>
</sst>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43" fontId="0" fillId="0" borderId="0" xfId="1" applyFont="1"/>
    <xf numFmtId="43" fontId="0" fillId="0" borderId="0" xfId="0" applyNumberFormat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43" fontId="6" fillId="2" borderId="0" xfId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43" fontId="6" fillId="2" borderId="0" xfId="1" applyFont="1" applyFill="1"/>
    <xf numFmtId="0" fontId="5" fillId="2" borderId="0" xfId="0" applyFont="1" applyFill="1"/>
    <xf numFmtId="43" fontId="8" fillId="2" borderId="0" xfId="1" applyFont="1" applyFill="1"/>
    <xf numFmtId="43" fontId="5" fillId="2" borderId="0" xfId="1" applyFont="1" applyFill="1" applyAlignment="1">
      <alignment horizontal="center"/>
    </xf>
    <xf numFmtId="43" fontId="5" fillId="2" borderId="0" xfId="1" applyFont="1" applyFill="1"/>
    <xf numFmtId="2" fontId="6" fillId="2" borderId="1" xfId="1" applyNumberFormat="1" applyFont="1" applyFill="1" applyBorder="1"/>
    <xf numFmtId="2" fontId="5" fillId="2" borderId="1" xfId="1" applyNumberFormat="1" applyFont="1" applyFill="1" applyBorder="1"/>
    <xf numFmtId="43" fontId="6" fillId="2" borderId="1" xfId="1" applyFont="1" applyFill="1" applyBorder="1"/>
    <xf numFmtId="43" fontId="5" fillId="2" borderId="2" xfId="1" applyFont="1" applyFill="1" applyBorder="1"/>
    <xf numFmtId="0" fontId="2" fillId="0" borderId="0" xfId="0" applyFont="1"/>
    <xf numFmtId="43" fontId="5" fillId="2" borderId="4" xfId="1" applyFont="1" applyFill="1" applyBorder="1"/>
    <xf numFmtId="43" fontId="5" fillId="2" borderId="3" xfId="1" applyFont="1" applyFill="1" applyBorder="1"/>
    <xf numFmtId="0" fontId="0" fillId="0" borderId="0" xfId="0" applyAlignment="1"/>
    <xf numFmtId="43" fontId="0" fillId="2" borderId="0" xfId="1" applyFont="1" applyFill="1" applyAlignment="1"/>
    <xf numFmtId="43" fontId="9" fillId="2" borderId="0" xfId="1" applyFont="1" applyFill="1" applyBorder="1" applyAlignment="1">
      <alignment horizontal="right"/>
    </xf>
    <xf numFmtId="43" fontId="0" fillId="0" borderId="0" xfId="1" applyFont="1" applyAlignment="1"/>
    <xf numFmtId="43" fontId="0" fillId="0" borderId="5" xfId="1" applyFont="1" applyBorder="1"/>
    <xf numFmtId="43" fontId="2" fillId="0" borderId="5" xfId="1" applyFont="1" applyBorder="1"/>
    <xf numFmtId="43" fontId="2" fillId="0" borderId="0" xfId="1" applyFont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3" fontId="1" fillId="0" borderId="5" xfId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/>
    <xf numFmtId="43" fontId="2" fillId="3" borderId="0" xfId="1" applyFont="1" applyFill="1"/>
    <xf numFmtId="43" fontId="0" fillId="3" borderId="0" xfId="1" applyFont="1" applyFill="1"/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2200275</xdr:colOff>
      <xdr:row>2</xdr:row>
      <xdr:rowOff>0</xdr:rowOff>
    </xdr:from>
    <xdr:ext cx="1333499" cy="790575"/>
    <xdr:pic>
      <xdr:nvPicPr>
        <xdr:cNvPr id="3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48</xdr:row>
      <xdr:rowOff>0</xdr:rowOff>
    </xdr:from>
    <xdr:ext cx="1333499" cy="790575"/>
    <xdr:pic>
      <xdr:nvPicPr>
        <xdr:cNvPr id="4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1</xdr:row>
      <xdr:rowOff>0</xdr:rowOff>
    </xdr:from>
    <xdr:ext cx="1981200" cy="790575"/>
    <xdr:pic>
      <xdr:nvPicPr>
        <xdr:cNvPr id="3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90"/>
  <sheetViews>
    <sheetView topLeftCell="A60" workbookViewId="0">
      <selection activeCell="A48" sqref="A48:C90"/>
    </sheetView>
  </sheetViews>
  <sheetFormatPr baseColWidth="10" defaultRowHeight="15"/>
  <cols>
    <col min="1" max="1" width="33.7109375" customWidth="1"/>
    <col min="2" max="2" width="26.85546875" customWidth="1"/>
    <col min="3" max="3" width="27.42578125" customWidth="1"/>
    <col min="4" max="4" width="0.28515625" customWidth="1"/>
    <col min="6" max="6" width="15.140625" bestFit="1" customWidth="1"/>
    <col min="7" max="7" width="14.42578125" customWidth="1"/>
  </cols>
  <sheetData>
    <row r="4" spans="1:3">
      <c r="A4" s="21"/>
      <c r="B4" s="21"/>
      <c r="C4" s="21"/>
    </row>
    <row r="5" spans="1:3">
      <c r="A5" s="21"/>
      <c r="B5" s="21"/>
      <c r="C5" s="21"/>
    </row>
    <row r="6" spans="1:3" ht="15.75">
      <c r="A6" s="38"/>
      <c r="B6" s="38"/>
      <c r="C6" s="38"/>
    </row>
    <row r="7" spans="1:3" ht="15.75">
      <c r="A7" s="38" t="s">
        <v>17</v>
      </c>
      <c r="B7" s="38"/>
      <c r="C7" s="38"/>
    </row>
    <row r="8" spans="1:3" ht="15.75">
      <c r="A8" s="38" t="s">
        <v>18</v>
      </c>
      <c r="B8" s="38"/>
      <c r="C8" s="38"/>
    </row>
    <row r="9" spans="1:3" ht="15.75">
      <c r="A9" s="38" t="s">
        <v>23</v>
      </c>
      <c r="B9" s="38"/>
      <c r="C9" s="38"/>
    </row>
    <row r="10" spans="1:3" ht="15.75">
      <c r="A10" s="39" t="s">
        <v>19</v>
      </c>
      <c r="B10" s="39"/>
      <c r="C10" s="39"/>
    </row>
    <row r="11" spans="1:3">
      <c r="A11" s="36" t="s">
        <v>20</v>
      </c>
      <c r="B11" s="36"/>
      <c r="C11" s="36"/>
    </row>
    <row r="12" spans="1:3">
      <c r="A12" s="37" t="s">
        <v>121</v>
      </c>
      <c r="B12" s="37"/>
      <c r="C12" s="37"/>
    </row>
    <row r="13" spans="1:3">
      <c r="A13" s="7" t="s">
        <v>0</v>
      </c>
      <c r="B13" s="8"/>
      <c r="C13" s="4"/>
    </row>
    <row r="14" spans="1:3">
      <c r="A14" s="4"/>
      <c r="B14" s="4"/>
      <c r="C14" s="12"/>
    </row>
    <row r="15" spans="1:3">
      <c r="A15" s="9" t="s">
        <v>1</v>
      </c>
      <c r="B15" s="4"/>
      <c r="C15" s="8"/>
    </row>
    <row r="16" spans="1:3">
      <c r="A16" s="4" t="s">
        <v>2</v>
      </c>
      <c r="B16" s="4" t="s">
        <v>36</v>
      </c>
      <c r="C16" s="8">
        <v>24936.92</v>
      </c>
    </row>
    <row r="17" spans="1:3">
      <c r="A17" s="4" t="s">
        <v>32</v>
      </c>
      <c r="B17" s="4" t="s">
        <v>37</v>
      </c>
      <c r="C17" s="8">
        <v>834475.81</v>
      </c>
    </row>
    <row r="18" spans="1:3">
      <c r="A18" s="4" t="s">
        <v>3</v>
      </c>
      <c r="B18" s="4" t="s">
        <v>38</v>
      </c>
      <c r="C18" s="15">
        <v>300524621.16000003</v>
      </c>
    </row>
    <row r="19" spans="1:3">
      <c r="A19" s="9" t="s">
        <v>4</v>
      </c>
      <c r="B19" s="4"/>
      <c r="C19" s="16">
        <f>SUM(C16:C18)</f>
        <v>301384033.89000005</v>
      </c>
    </row>
    <row r="20" spans="1:3">
      <c r="A20" s="4"/>
      <c r="B20" s="4"/>
      <c r="C20" s="8"/>
    </row>
    <row r="21" spans="1:3">
      <c r="A21" s="9" t="s">
        <v>5</v>
      </c>
      <c r="B21" s="4"/>
      <c r="C21" s="8"/>
    </row>
    <row r="22" spans="1:3">
      <c r="A22" s="4" t="s">
        <v>39</v>
      </c>
      <c r="B22" s="4" t="s">
        <v>40</v>
      </c>
      <c r="C22" s="8">
        <v>28000</v>
      </c>
    </row>
    <row r="23" spans="1:3">
      <c r="A23" s="4" t="s">
        <v>13</v>
      </c>
      <c r="B23" s="4" t="s">
        <v>41</v>
      </c>
      <c r="C23" s="22">
        <v>27236784.32</v>
      </c>
    </row>
    <row r="24" spans="1:3">
      <c r="A24" s="4" t="s">
        <v>33</v>
      </c>
      <c r="B24" s="4" t="s">
        <v>42</v>
      </c>
      <c r="C24" s="15">
        <v>43804.39</v>
      </c>
    </row>
    <row r="25" spans="1:3">
      <c r="A25" s="9" t="s">
        <v>6</v>
      </c>
      <c r="B25" s="4"/>
      <c r="C25" s="16">
        <f>SUM(C22:C24)</f>
        <v>27308588.710000001</v>
      </c>
    </row>
    <row r="26" spans="1:3">
      <c r="A26" s="4"/>
      <c r="B26" s="4"/>
      <c r="C26" s="8"/>
    </row>
    <row r="27" spans="1:3" ht="15.75" thickBot="1">
      <c r="A27" s="9" t="s">
        <v>24</v>
      </c>
      <c r="B27" s="4"/>
      <c r="C27" s="18">
        <f>+C25+C19</f>
        <v>328692622.60000002</v>
      </c>
    </row>
    <row r="28" spans="1:3" ht="15.75" thickTop="1">
      <c r="A28" s="4"/>
      <c r="B28" s="4"/>
      <c r="C28" s="8"/>
    </row>
    <row r="29" spans="1:3">
      <c r="A29" s="9" t="s">
        <v>7</v>
      </c>
      <c r="B29" s="4"/>
      <c r="C29" s="8"/>
    </row>
    <row r="30" spans="1:3">
      <c r="A30" s="4"/>
      <c r="B30" s="4"/>
      <c r="C30" s="13">
        <v>0</v>
      </c>
    </row>
    <row r="31" spans="1:3">
      <c r="A31" s="9" t="s">
        <v>8</v>
      </c>
      <c r="B31" s="4"/>
      <c r="C31" s="14">
        <v>0</v>
      </c>
    </row>
    <row r="32" spans="1:3">
      <c r="A32" s="4"/>
      <c r="B32" s="4"/>
      <c r="C32" s="8"/>
    </row>
    <row r="33" spans="1:3">
      <c r="A33" s="9" t="s">
        <v>9</v>
      </c>
      <c r="B33" s="4"/>
      <c r="C33" s="8"/>
    </row>
    <row r="34" spans="1:3">
      <c r="A34" s="4" t="s">
        <v>35</v>
      </c>
      <c r="B34" s="4"/>
      <c r="C34" s="8">
        <v>33028205.600000001</v>
      </c>
    </row>
    <row r="35" spans="1:3" ht="16.5">
      <c r="A35" s="9" t="s">
        <v>10</v>
      </c>
      <c r="B35" s="4"/>
      <c r="C35" s="10">
        <f>SUM(C34)</f>
        <v>33028205.600000001</v>
      </c>
    </row>
    <row r="36" spans="1:3">
      <c r="A36" s="4"/>
      <c r="B36" s="4"/>
      <c r="C36" s="8"/>
    </row>
    <row r="37" spans="1:3">
      <c r="A37" s="9" t="s">
        <v>34</v>
      </c>
      <c r="B37" s="9"/>
      <c r="C37" s="15">
        <f>+C27-C35</f>
        <v>295664417</v>
      </c>
    </row>
    <row r="38" spans="1:3" ht="15.75" thickBot="1">
      <c r="A38" s="9" t="s">
        <v>22</v>
      </c>
      <c r="B38" s="9"/>
      <c r="C38" s="19">
        <f>+C37+C35</f>
        <v>328692622.60000002</v>
      </c>
    </row>
    <row r="39" spans="1:3" ht="15.75" thickTop="1">
      <c r="A39" s="1"/>
      <c r="B39" s="4"/>
      <c r="C39" s="8"/>
    </row>
    <row r="40" spans="1:3">
      <c r="A40" s="6" t="s">
        <v>14</v>
      </c>
      <c r="B40" s="5" t="s">
        <v>11</v>
      </c>
      <c r="C40" s="6" t="s">
        <v>12</v>
      </c>
    </row>
    <row r="41" spans="1:3">
      <c r="A41" s="4"/>
      <c r="B41" s="5"/>
      <c r="C41" s="6"/>
    </row>
    <row r="42" spans="1:3">
      <c r="A42" s="3" t="s">
        <v>25</v>
      </c>
      <c r="B42" s="11" t="s">
        <v>27</v>
      </c>
      <c r="C42" s="3" t="s">
        <v>28</v>
      </c>
    </row>
    <row r="43" spans="1:3">
      <c r="A43" s="6" t="s">
        <v>26</v>
      </c>
      <c r="B43" s="5" t="s">
        <v>15</v>
      </c>
      <c r="C43" s="6" t="s">
        <v>16</v>
      </c>
    </row>
    <row r="44" spans="1:3">
      <c r="A44" s="6" t="s">
        <v>31</v>
      </c>
      <c r="B44" s="5" t="s">
        <v>30</v>
      </c>
      <c r="C44" s="6" t="s">
        <v>29</v>
      </c>
    </row>
    <row r="50" spans="1:3">
      <c r="A50" s="21"/>
      <c r="B50" s="21"/>
      <c r="C50" s="21"/>
    </row>
    <row r="51" spans="1:3">
      <c r="A51" s="21"/>
      <c r="B51" s="21"/>
      <c r="C51" s="21"/>
    </row>
    <row r="52" spans="1:3" ht="15.75">
      <c r="A52" s="38"/>
      <c r="B52" s="38"/>
      <c r="C52" s="38"/>
    </row>
    <row r="53" spans="1:3" ht="15.75">
      <c r="A53" s="38" t="s">
        <v>17</v>
      </c>
      <c r="B53" s="38"/>
      <c r="C53" s="38"/>
    </row>
    <row r="54" spans="1:3" ht="15.75">
      <c r="A54" s="38" t="s">
        <v>18</v>
      </c>
      <c r="B54" s="38"/>
      <c r="C54" s="38"/>
    </row>
    <row r="55" spans="1:3" ht="15.75">
      <c r="A55" s="38" t="s">
        <v>23</v>
      </c>
      <c r="B55" s="38"/>
      <c r="C55" s="38"/>
    </row>
    <row r="56" spans="1:3" ht="15.75">
      <c r="A56" s="39" t="s">
        <v>19</v>
      </c>
      <c r="B56" s="39"/>
      <c r="C56" s="39"/>
    </row>
    <row r="57" spans="1:3">
      <c r="A57" s="36" t="s">
        <v>20</v>
      </c>
      <c r="B57" s="36"/>
      <c r="C57" s="36"/>
    </row>
    <row r="58" spans="1:3">
      <c r="A58" s="37" t="s">
        <v>122</v>
      </c>
      <c r="B58" s="37"/>
      <c r="C58" s="37"/>
    </row>
    <row r="59" spans="1:3">
      <c r="A59" s="7" t="s">
        <v>0</v>
      </c>
      <c r="B59" s="8"/>
      <c r="C59" s="4"/>
    </row>
    <row r="60" spans="1:3">
      <c r="A60" s="4"/>
      <c r="B60" s="4"/>
      <c r="C60" s="12"/>
    </row>
    <row r="61" spans="1:3">
      <c r="A61" s="9" t="s">
        <v>1</v>
      </c>
      <c r="B61" s="4"/>
      <c r="C61" s="8"/>
    </row>
    <row r="62" spans="1:3">
      <c r="A62" s="4" t="s">
        <v>2</v>
      </c>
      <c r="B62" s="4" t="s">
        <v>36</v>
      </c>
      <c r="C62" s="8">
        <v>25041.919999999998</v>
      </c>
    </row>
    <row r="63" spans="1:3">
      <c r="A63" s="4" t="s">
        <v>32</v>
      </c>
      <c r="B63" s="4" t="s">
        <v>37</v>
      </c>
      <c r="C63" s="8">
        <v>1765442.94</v>
      </c>
    </row>
    <row r="64" spans="1:3">
      <c r="A64" s="4" t="s">
        <v>3</v>
      </c>
      <c r="B64" s="4" t="s">
        <v>38</v>
      </c>
      <c r="C64" s="15">
        <v>273067655.79000002</v>
      </c>
    </row>
    <row r="65" spans="1:7">
      <c r="A65" s="9" t="s">
        <v>4</v>
      </c>
      <c r="B65" s="4"/>
      <c r="C65" s="16">
        <f>SUM(C62:C64)</f>
        <v>274858140.65000004</v>
      </c>
    </row>
    <row r="66" spans="1:7">
      <c r="A66" s="4"/>
      <c r="B66" s="4"/>
      <c r="C66" s="8"/>
    </row>
    <row r="67" spans="1:7">
      <c r="A67" s="9" t="s">
        <v>5</v>
      </c>
      <c r="B67" s="4"/>
      <c r="C67" s="8"/>
    </row>
    <row r="68" spans="1:7">
      <c r="A68" s="4" t="s">
        <v>39</v>
      </c>
      <c r="B68" s="4" t="s">
        <v>40</v>
      </c>
      <c r="C68" s="8">
        <v>27500</v>
      </c>
    </row>
    <row r="69" spans="1:7">
      <c r="A69" s="4" t="s">
        <v>13</v>
      </c>
      <c r="B69" s="4" t="s">
        <v>41</v>
      </c>
      <c r="C69" s="22">
        <v>27045209.73</v>
      </c>
    </row>
    <row r="70" spans="1:7">
      <c r="A70" s="4" t="s">
        <v>33</v>
      </c>
      <c r="B70" s="4" t="s">
        <v>42</v>
      </c>
      <c r="C70" s="15">
        <v>35839.949999999997</v>
      </c>
      <c r="F70" s="1"/>
    </row>
    <row r="71" spans="1:7">
      <c r="A71" s="9" t="s">
        <v>6</v>
      </c>
      <c r="B71" s="4"/>
      <c r="C71" s="16">
        <f>SUM(C68:C70)</f>
        <v>27108549.68</v>
      </c>
    </row>
    <row r="72" spans="1:7">
      <c r="A72" s="4"/>
      <c r="B72" s="4"/>
      <c r="C72" s="8"/>
    </row>
    <row r="73" spans="1:7" ht="15.75" thickBot="1">
      <c r="A73" s="9" t="s">
        <v>24</v>
      </c>
      <c r="B73" s="4"/>
      <c r="C73" s="18">
        <f>+C71+C65</f>
        <v>301966690.33000004</v>
      </c>
    </row>
    <row r="74" spans="1:7" ht="15.75" thickTop="1">
      <c r="A74" s="4"/>
      <c r="B74" s="4"/>
      <c r="C74" s="8"/>
      <c r="G74" s="2"/>
    </row>
    <row r="75" spans="1:7">
      <c r="A75" s="9" t="s">
        <v>7</v>
      </c>
      <c r="B75" s="4"/>
      <c r="C75" s="8"/>
    </row>
    <row r="76" spans="1:7">
      <c r="A76" s="4"/>
      <c r="B76" s="4"/>
      <c r="C76" s="13">
        <v>0</v>
      </c>
    </row>
    <row r="77" spans="1:7">
      <c r="A77" s="9" t="s">
        <v>8</v>
      </c>
      <c r="B77" s="4"/>
      <c r="C77" s="14">
        <v>0</v>
      </c>
    </row>
    <row r="78" spans="1:7">
      <c r="A78" s="4"/>
      <c r="B78" s="4"/>
      <c r="C78" s="8"/>
    </row>
    <row r="79" spans="1:7">
      <c r="A79" s="9" t="s">
        <v>9</v>
      </c>
      <c r="B79" s="4"/>
      <c r="C79" s="8"/>
    </row>
    <row r="80" spans="1:7">
      <c r="A80" s="4" t="s">
        <v>35</v>
      </c>
      <c r="B80" s="4"/>
      <c r="C80" s="8">
        <v>33028205.600000001</v>
      </c>
    </row>
    <row r="81" spans="1:3" ht="16.5">
      <c r="A81" s="9" t="s">
        <v>10</v>
      </c>
      <c r="B81" s="4"/>
      <c r="C81" s="10">
        <f>SUM(C80)</f>
        <v>33028205.600000001</v>
      </c>
    </row>
    <row r="82" spans="1:3">
      <c r="A82" s="4"/>
      <c r="B82" s="4"/>
      <c r="C82" s="8"/>
    </row>
    <row r="83" spans="1:3">
      <c r="A83" s="9" t="s">
        <v>34</v>
      </c>
      <c r="B83" s="9"/>
      <c r="C83" s="15">
        <f>+C73-C81</f>
        <v>268938484.73000002</v>
      </c>
    </row>
    <row r="84" spans="1:3" ht="15.75" thickBot="1">
      <c r="A84" s="9" t="s">
        <v>22</v>
      </c>
      <c r="B84" s="9"/>
      <c r="C84" s="19">
        <f>+C83+C81</f>
        <v>301966690.33000004</v>
      </c>
    </row>
    <row r="85" spans="1:3" ht="15.75" thickTop="1">
      <c r="A85" s="1"/>
      <c r="B85" s="4"/>
      <c r="C85" s="8"/>
    </row>
    <row r="86" spans="1:3">
      <c r="A86" s="6" t="s">
        <v>14</v>
      </c>
      <c r="B86" s="5" t="s">
        <v>11</v>
      </c>
      <c r="C86" s="6" t="s">
        <v>12</v>
      </c>
    </row>
    <row r="87" spans="1:3">
      <c r="A87" s="4"/>
      <c r="B87" s="5"/>
      <c r="C87" s="6"/>
    </row>
    <row r="88" spans="1:3">
      <c r="A88" s="3" t="s">
        <v>25</v>
      </c>
      <c r="B88" s="11" t="s">
        <v>27</v>
      </c>
      <c r="C88" s="3" t="s">
        <v>28</v>
      </c>
    </row>
    <row r="89" spans="1:3">
      <c r="A89" s="6" t="s">
        <v>26</v>
      </c>
      <c r="B89" s="5" t="s">
        <v>15</v>
      </c>
      <c r="C89" s="6" t="s">
        <v>16</v>
      </c>
    </row>
    <row r="90" spans="1:3">
      <c r="A90" s="6" t="s">
        <v>31</v>
      </c>
      <c r="B90" s="5" t="s">
        <v>30</v>
      </c>
      <c r="C90" s="6" t="s">
        <v>29</v>
      </c>
    </row>
  </sheetData>
  <mergeCells count="14">
    <mergeCell ref="A11:C11"/>
    <mergeCell ref="A12:C12"/>
    <mergeCell ref="A6:C6"/>
    <mergeCell ref="A7:C7"/>
    <mergeCell ref="A8:C8"/>
    <mergeCell ref="A9:C9"/>
    <mergeCell ref="A10:C10"/>
    <mergeCell ref="A57:C57"/>
    <mergeCell ref="A58:C58"/>
    <mergeCell ref="A52:C52"/>
    <mergeCell ref="A53:C53"/>
    <mergeCell ref="A54:C54"/>
    <mergeCell ref="A55:C55"/>
    <mergeCell ref="A56:C5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5"/>
  <sheetViews>
    <sheetView tabSelected="1" topLeftCell="A37" workbookViewId="0">
      <selection activeCell="G41" sqref="G41"/>
    </sheetView>
  </sheetViews>
  <sheetFormatPr baseColWidth="10" defaultRowHeight="15"/>
  <cols>
    <col min="1" max="1" width="7.7109375" style="28" customWidth="1"/>
    <col min="2" max="2" width="68.28515625" customWidth="1"/>
    <col min="3" max="3" width="16.28515625" style="1" customWidth="1"/>
    <col min="5" max="5" width="33.42578125" customWidth="1"/>
  </cols>
  <sheetData>
    <row r="2" spans="1:5">
      <c r="C2" s="1" t="s">
        <v>21</v>
      </c>
    </row>
    <row r="3" spans="1:5">
      <c r="C3" s="23"/>
      <c r="D3" s="20"/>
      <c r="E3" s="20"/>
    </row>
    <row r="4" spans="1:5">
      <c r="C4" s="21"/>
      <c r="D4" s="21"/>
      <c r="E4" s="21"/>
    </row>
    <row r="5" spans="1:5">
      <c r="C5" s="21"/>
      <c r="D5" s="21"/>
      <c r="E5" s="21"/>
    </row>
    <row r="6" spans="1:5" ht="15.75">
      <c r="B6" s="30" t="s">
        <v>106</v>
      </c>
      <c r="C6" s="38"/>
      <c r="D6" s="38"/>
      <c r="E6" s="38"/>
    </row>
    <row r="7" spans="1:5" ht="15.75">
      <c r="B7" s="31" t="s">
        <v>107</v>
      </c>
      <c r="C7" s="38"/>
      <c r="D7" s="38"/>
      <c r="E7" s="38"/>
    </row>
    <row r="8" spans="1:5" ht="15.75">
      <c r="B8" s="31" t="s">
        <v>110</v>
      </c>
      <c r="C8" s="38"/>
      <c r="D8" s="38"/>
      <c r="E8" s="38"/>
    </row>
    <row r="9" spans="1:5" ht="15.75">
      <c r="B9" s="30" t="s">
        <v>108</v>
      </c>
      <c r="C9" s="38"/>
      <c r="D9" s="38"/>
      <c r="E9" s="38"/>
    </row>
    <row r="10" spans="1:5" ht="15.75">
      <c r="B10" s="31" t="s">
        <v>111</v>
      </c>
      <c r="C10" s="39"/>
      <c r="D10" s="39"/>
      <c r="E10" s="39"/>
    </row>
    <row r="11" spans="1:5">
      <c r="B11" s="30" t="s">
        <v>20</v>
      </c>
      <c r="C11" s="36"/>
      <c r="D11" s="36"/>
      <c r="E11" s="36"/>
    </row>
    <row r="12" spans="1:5">
      <c r="B12" s="31" t="s">
        <v>123</v>
      </c>
      <c r="C12" s="37"/>
      <c r="D12" s="37"/>
      <c r="E12" s="37"/>
    </row>
    <row r="15" spans="1:5">
      <c r="A15" s="32" t="s">
        <v>43</v>
      </c>
      <c r="B15" s="33" t="s">
        <v>44</v>
      </c>
      <c r="C15" s="34" t="s">
        <v>45</v>
      </c>
    </row>
    <row r="16" spans="1:5">
      <c r="B16" s="17" t="s">
        <v>112</v>
      </c>
    </row>
    <row r="17" spans="1:5">
      <c r="A17" s="27">
        <v>2.1</v>
      </c>
      <c r="B17" t="s">
        <v>46</v>
      </c>
      <c r="C17" s="1">
        <v>233335369</v>
      </c>
    </row>
    <row r="18" spans="1:5">
      <c r="A18" s="27">
        <v>2.2000000000000002</v>
      </c>
      <c r="B18" t="s">
        <v>47</v>
      </c>
      <c r="C18" s="1">
        <v>18156700</v>
      </c>
    </row>
    <row r="19" spans="1:5">
      <c r="A19" s="27">
        <v>2.2999999999999998</v>
      </c>
      <c r="B19" t="s">
        <v>48</v>
      </c>
      <c r="C19" s="1">
        <v>81324096</v>
      </c>
    </row>
    <row r="20" spans="1:5">
      <c r="A20" s="27">
        <v>2.6</v>
      </c>
      <c r="B20" t="s">
        <v>49</v>
      </c>
      <c r="C20" s="1">
        <v>3657110</v>
      </c>
    </row>
    <row r="21" spans="1:5">
      <c r="A21" s="27">
        <v>2.7</v>
      </c>
      <c r="B21" t="s">
        <v>50</v>
      </c>
      <c r="C21" s="1">
        <v>0</v>
      </c>
    </row>
    <row r="22" spans="1:5">
      <c r="B22" s="17" t="s">
        <v>57</v>
      </c>
      <c r="C22" s="25">
        <f>SUM(C17:C21)</f>
        <v>336473275</v>
      </c>
    </row>
    <row r="24" spans="1:5">
      <c r="A24" s="32">
        <v>2.1</v>
      </c>
      <c r="B24" s="33" t="s">
        <v>113</v>
      </c>
      <c r="C24" s="34" t="s">
        <v>51</v>
      </c>
    </row>
    <row r="25" spans="1:5">
      <c r="A25" s="27" t="s">
        <v>52</v>
      </c>
      <c r="B25" t="s">
        <v>54</v>
      </c>
      <c r="C25" s="1">
        <v>35068553.299999997</v>
      </c>
      <c r="E25" s="2"/>
    </row>
    <row r="26" spans="1:5">
      <c r="A26" s="27" t="s">
        <v>53</v>
      </c>
      <c r="B26" t="s">
        <v>55</v>
      </c>
      <c r="C26" s="1">
        <v>199300</v>
      </c>
      <c r="E26" s="2"/>
    </row>
    <row r="27" spans="1:5">
      <c r="A27" s="27" t="s">
        <v>109</v>
      </c>
      <c r="B27" t="s">
        <v>56</v>
      </c>
      <c r="C27" s="1">
        <v>753266.86</v>
      </c>
    </row>
    <row r="28" spans="1:5">
      <c r="B28" s="17" t="s">
        <v>58</v>
      </c>
      <c r="C28" s="25">
        <f>SUM(C25:C27)</f>
        <v>36021120.159999996</v>
      </c>
    </row>
    <row r="31" spans="1:5">
      <c r="A31" s="32">
        <v>2.2000000000000002</v>
      </c>
      <c r="B31" s="33" t="s">
        <v>47</v>
      </c>
      <c r="C31" s="35"/>
    </row>
    <row r="32" spans="1:5">
      <c r="A32" s="28" t="s">
        <v>59</v>
      </c>
      <c r="B32" t="s">
        <v>66</v>
      </c>
      <c r="C32" s="1">
        <v>854881.65</v>
      </c>
    </row>
    <row r="33" spans="1:5">
      <c r="A33" s="28" t="s">
        <v>60</v>
      </c>
      <c r="B33" t="s">
        <v>67</v>
      </c>
      <c r="C33" s="1">
        <v>268379.2</v>
      </c>
    </row>
    <row r="34" spans="1:5">
      <c r="A34" s="28" t="s">
        <v>61</v>
      </c>
      <c r="B34" t="s">
        <v>68</v>
      </c>
      <c r="C34" s="1">
        <v>40315.17</v>
      </c>
    </row>
    <row r="35" spans="1:5">
      <c r="A35" s="28" t="s">
        <v>62</v>
      </c>
      <c r="B35" t="s">
        <v>69</v>
      </c>
      <c r="C35" s="1">
        <v>11673.72</v>
      </c>
      <c r="E35" s="2"/>
    </row>
    <row r="36" spans="1:5">
      <c r="A36" s="28" t="s">
        <v>63</v>
      </c>
      <c r="B36" t="s">
        <v>114</v>
      </c>
      <c r="C36" s="1">
        <v>0</v>
      </c>
    </row>
    <row r="37" spans="1:5">
      <c r="A37" s="28" t="s">
        <v>64</v>
      </c>
      <c r="B37" t="s">
        <v>70</v>
      </c>
      <c r="C37" s="1">
        <v>4974691.2</v>
      </c>
    </row>
    <row r="38" spans="1:5">
      <c r="A38" s="28" t="s">
        <v>65</v>
      </c>
      <c r="B38" t="s">
        <v>71</v>
      </c>
      <c r="C38" s="1">
        <v>0</v>
      </c>
    </row>
    <row r="39" spans="1:5">
      <c r="B39" s="17" t="s">
        <v>72</v>
      </c>
      <c r="C39" s="25">
        <f>SUM(C32:C38)</f>
        <v>6149940.9400000004</v>
      </c>
    </row>
    <row r="41" spans="1:5">
      <c r="A41" s="32">
        <v>2.2999999999999998</v>
      </c>
      <c r="B41" s="33" t="s">
        <v>48</v>
      </c>
      <c r="C41" s="35"/>
    </row>
    <row r="42" spans="1:5">
      <c r="A42" s="28" t="s">
        <v>73</v>
      </c>
      <c r="B42" t="s">
        <v>78</v>
      </c>
      <c r="C42" s="1">
        <v>6657336</v>
      </c>
    </row>
    <row r="43" spans="1:5">
      <c r="A43" s="28" t="s">
        <v>74</v>
      </c>
      <c r="B43" t="s">
        <v>79</v>
      </c>
      <c r="C43" s="1">
        <v>2670534.7000000002</v>
      </c>
    </row>
    <row r="44" spans="1:5">
      <c r="A44" s="28" t="s">
        <v>75</v>
      </c>
      <c r="B44" t="s">
        <v>80</v>
      </c>
      <c r="C44" s="1">
        <v>330376.40000000002</v>
      </c>
    </row>
    <row r="45" spans="1:5">
      <c r="A45" s="28" t="s">
        <v>76</v>
      </c>
      <c r="B45" t="s">
        <v>81</v>
      </c>
      <c r="C45" s="1">
        <v>183059.3</v>
      </c>
    </row>
    <row r="46" spans="1:5">
      <c r="A46" s="28" t="s">
        <v>77</v>
      </c>
      <c r="B46" t="s">
        <v>82</v>
      </c>
      <c r="C46" s="1">
        <v>11800</v>
      </c>
    </row>
    <row r="47" spans="1:5">
      <c r="A47" s="28" t="s">
        <v>83</v>
      </c>
      <c r="B47" t="s">
        <v>86</v>
      </c>
      <c r="C47" s="1">
        <v>159925.4</v>
      </c>
    </row>
    <row r="48" spans="1:5">
      <c r="A48" s="28" t="s">
        <v>84</v>
      </c>
      <c r="B48" t="s">
        <v>87</v>
      </c>
      <c r="C48" s="1">
        <v>2081618.88</v>
      </c>
    </row>
    <row r="49" spans="1:5">
      <c r="A49" s="28" t="s">
        <v>85</v>
      </c>
      <c r="B49" t="s">
        <v>88</v>
      </c>
      <c r="C49" s="1">
        <v>1069333.26</v>
      </c>
    </row>
    <row r="50" spans="1:5">
      <c r="B50" s="17" t="s">
        <v>89</v>
      </c>
      <c r="C50" s="25">
        <f>SUM(C42:C49)</f>
        <v>13163983.939999999</v>
      </c>
      <c r="E50" s="2"/>
    </row>
    <row r="52" spans="1:5">
      <c r="A52" s="32">
        <v>2.6</v>
      </c>
      <c r="B52" s="33" t="s">
        <v>90</v>
      </c>
      <c r="C52" s="35"/>
    </row>
    <row r="53" spans="1:5">
      <c r="A53" s="28" t="s">
        <v>91</v>
      </c>
      <c r="B53" t="s">
        <v>95</v>
      </c>
      <c r="C53" s="1">
        <v>79774.990000000005</v>
      </c>
    </row>
    <row r="54" spans="1:5">
      <c r="A54" s="28" t="s">
        <v>92</v>
      </c>
      <c r="B54" t="s">
        <v>96</v>
      </c>
      <c r="C54" s="1">
        <v>0</v>
      </c>
    </row>
    <row r="55" spans="1:5">
      <c r="A55" s="28" t="s">
        <v>117</v>
      </c>
      <c r="B55" t="s">
        <v>118</v>
      </c>
      <c r="C55" s="1">
        <v>0</v>
      </c>
    </row>
    <row r="56" spans="1:5">
      <c r="A56" s="28" t="s">
        <v>93</v>
      </c>
      <c r="B56" t="s">
        <v>97</v>
      </c>
      <c r="C56" s="1">
        <v>774670</v>
      </c>
    </row>
    <row r="57" spans="1:5">
      <c r="A57" s="28" t="s">
        <v>115</v>
      </c>
      <c r="B57" t="s">
        <v>116</v>
      </c>
      <c r="C57" s="1">
        <v>0</v>
      </c>
    </row>
    <row r="58" spans="1:5">
      <c r="A58" s="28" t="s">
        <v>94</v>
      </c>
      <c r="B58" t="s">
        <v>98</v>
      </c>
      <c r="C58" s="1">
        <v>0</v>
      </c>
    </row>
    <row r="59" spans="1:5">
      <c r="B59" s="17" t="s">
        <v>99</v>
      </c>
      <c r="C59" s="25">
        <f>SUM(C53:C58)</f>
        <v>854444.99</v>
      </c>
    </row>
    <row r="62" spans="1:5">
      <c r="B62" s="17" t="s">
        <v>100</v>
      </c>
      <c r="C62" s="1">
        <f>+C50+C39+C28+C59</f>
        <v>56189490.029999994</v>
      </c>
      <c r="E62" s="2"/>
    </row>
    <row r="63" spans="1:5">
      <c r="B63" s="17" t="s">
        <v>101</v>
      </c>
      <c r="C63" s="29">
        <v>7216129.1799999997</v>
      </c>
      <c r="E63" s="2"/>
    </row>
    <row r="64" spans="1:5">
      <c r="B64" s="17" t="s">
        <v>102</v>
      </c>
      <c r="C64" s="25">
        <f>SUM(C62:C63)</f>
        <v>63405619.209999993</v>
      </c>
      <c r="E64" s="2"/>
    </row>
    <row r="65" spans="2:5">
      <c r="E65" s="2"/>
    </row>
    <row r="66" spans="2:5">
      <c r="B66" s="17" t="s">
        <v>120</v>
      </c>
      <c r="E66" s="2"/>
    </row>
    <row r="67" spans="2:5">
      <c r="B67" s="17" t="s">
        <v>119</v>
      </c>
      <c r="C67" s="26">
        <f>+C22-C64</f>
        <v>273067655.79000002</v>
      </c>
      <c r="E67" s="1"/>
    </row>
    <row r="68" spans="2:5" ht="3" customHeight="1">
      <c r="C68" s="24"/>
    </row>
    <row r="69" spans="2:5">
      <c r="C69" s="24"/>
      <c r="E69" s="1"/>
    </row>
    <row r="70" spans="2:5">
      <c r="E70" s="2"/>
    </row>
    <row r="71" spans="2:5">
      <c r="B71" s="17" t="s">
        <v>103</v>
      </c>
    </row>
    <row r="72" spans="2:5">
      <c r="B72" t="s">
        <v>104</v>
      </c>
    </row>
    <row r="73" spans="2:5">
      <c r="B73" t="s">
        <v>105</v>
      </c>
      <c r="E73" s="1"/>
    </row>
    <row r="74" spans="2:5">
      <c r="E74" s="2"/>
    </row>
    <row r="75" spans="2:5">
      <c r="E75" s="2"/>
    </row>
  </sheetData>
  <mergeCells count="7">
    <mergeCell ref="C12:E12"/>
    <mergeCell ref="C6:E6"/>
    <mergeCell ref="C7:E7"/>
    <mergeCell ref="C8:E8"/>
    <mergeCell ref="C9:E9"/>
    <mergeCell ref="C10:E10"/>
    <mergeCell ref="C11:E11"/>
  </mergeCells>
  <pageMargins left="0.25" right="0.25" top="0.75" bottom="0.75" header="0.3" footer="0.3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Balence Gral. Enero  2023</vt:lpstr>
      <vt:lpstr>ESTADO DE RESULTADO ENERO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Administrator</cp:lastModifiedBy>
  <cp:lastPrinted>2023-03-06T17:19:12Z</cp:lastPrinted>
  <dcterms:created xsi:type="dcterms:W3CDTF">2019-07-18T18:05:38Z</dcterms:created>
  <dcterms:modified xsi:type="dcterms:W3CDTF">2023-03-06T17:20:00Z</dcterms:modified>
</cp:coreProperties>
</file>